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tlgruppe-my.sharepoint.com/personal/michael_pauls_etl_de/Documents/_Claude Arbeitsordner/Hompage - Formulare/Hompage - Formulare/Mandantenportal/lohn/"/>
    </mc:Choice>
  </mc:AlternateContent>
  <xr:revisionPtr revIDLastSave="2" documentId="11_EE269A83466ADE2D28717BA8837DB2E40C13634E" xr6:coauthVersionLast="47" xr6:coauthVersionMax="47" xr10:uidLastSave="{B20D5F46-AB88-422E-9137-B4FA8A451B7A}"/>
  <bookViews>
    <workbookView xWindow="-120" yWindow="-120" windowWidth="29040" windowHeight="15720" tabRatio="944" activeTab="2" xr2:uid="{00000000-000D-0000-FFFF-FFFF00000000}"/>
  </bookViews>
  <sheets>
    <sheet name="Gruppennachweis" sheetId="12" r:id="rId1"/>
    <sheet name="Stundennachweis AN 1" sheetId="2" r:id="rId2"/>
    <sheet name="Stundennachweis AN 2" sheetId="3" r:id="rId3"/>
    <sheet name="Stundennachweis AN 3" sheetId="4" r:id="rId4"/>
    <sheet name="Stundennachweis AN 4" sheetId="5" r:id="rId5"/>
    <sheet name="Stundennachweis AN 5" sheetId="6" r:id="rId6"/>
    <sheet name="Stundennachweis AN 6" sheetId="7" r:id="rId7"/>
    <sheet name="Stundennachweis AN 7" sheetId="8" r:id="rId8"/>
    <sheet name="Stundennachweis AN 8" sheetId="9" r:id="rId9"/>
    <sheet name="Stundennachweis AN 9" sheetId="10" r:id="rId10"/>
    <sheet name="Stundennachweis AN 10" sheetId="11" r:id="rId11"/>
    <sheet name="Kalender" sheetId="1" r:id="rId12"/>
  </sheets>
  <definedNames>
    <definedName name="_xlnm.Print_Area" localSheetId="0">Gruppennachweis!$A$1:$M$46</definedName>
    <definedName name="_xlnm.Print_Area" localSheetId="11">Kalender!$A$1:$AB$37</definedName>
    <definedName name="_xlnm.Print_Area" localSheetId="1">'Stundennachweis AN 1'!$A$1:$M$50</definedName>
    <definedName name="_xlnm.Print_Area" localSheetId="10">'Stundennachweis AN 10'!$A$1:$M$50</definedName>
    <definedName name="_xlnm.Print_Area" localSheetId="2">'Stundennachweis AN 2'!$A$1:$P$50</definedName>
    <definedName name="_xlnm.Print_Area" localSheetId="3">'Stundennachweis AN 3'!$A$1:$O$50</definedName>
    <definedName name="_xlnm.Print_Area" localSheetId="4">'Stundennachweis AN 4'!$A$1:$N$50</definedName>
    <definedName name="_xlnm.Print_Area" localSheetId="5">'Stundennachweis AN 5'!$A$1:$M$50</definedName>
    <definedName name="_xlnm.Print_Area" localSheetId="6">'Stundennachweis AN 6'!$A$1:$N$50</definedName>
    <definedName name="_xlnm.Print_Area" localSheetId="7">'Stundennachweis AN 7'!$A$1:$M$50</definedName>
    <definedName name="_xlnm.Print_Area" localSheetId="8">'Stundennachweis AN 8'!$A$1:$M$50</definedName>
    <definedName name="_xlnm.Print_Area" localSheetId="9">'Stundennachweis AN 9'!$A$1:$M$50</definedName>
    <definedName name="Z_166AEFFE_1715_4B0C_9653_B1425AA10ECF_.wvu.Cols" localSheetId="11" hidden="1">Kalender!$AA:$AB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</definedName>
    <definedName name="Z_166AEFFE_1715_4B0C_9653_B1425AA10ECF_.wvu.Cols" localSheetId="1" hidden="1">'Stundennachweis AN 1'!$N:$N,'Stundennachweis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</definedName>
    <definedName name="Z_166AEFFE_1715_4B0C_9653_B1425AA10ECF_.wvu.Cols" localSheetId="10" hidden="1">'Stundennachweis AN 10'!$N:$N,'Stundennachweis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</definedName>
    <definedName name="Z_166AEFFE_1715_4B0C_9653_B1425AA10ECF_.wvu.Cols" localSheetId="2" hidden="1">'Stundennachweis AN 2'!$N:$N,'Stundennachweis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</definedName>
    <definedName name="Z_166AEFFE_1715_4B0C_9653_B1425AA10ECF_.wvu.Cols" localSheetId="3" hidden="1">'Stundennachweis AN 3'!$N:$N,'Stundennachweis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</definedName>
    <definedName name="Z_166AEFFE_1715_4B0C_9653_B1425AA10ECF_.wvu.Cols" localSheetId="4" hidden="1">'Stundennachweis AN 4'!$N:$N,'Stundennachweis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</definedName>
    <definedName name="Z_166AEFFE_1715_4B0C_9653_B1425AA10ECF_.wvu.Cols" localSheetId="5" hidden="1">'Stundennachweis AN 5'!$N:$N,'Stundennachweis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</definedName>
    <definedName name="Z_166AEFFE_1715_4B0C_9653_B1425AA10ECF_.wvu.Cols" localSheetId="6" hidden="1">'Stundennachweis AN 6'!$N:$N,'Stundennachweis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</definedName>
    <definedName name="Z_166AEFFE_1715_4B0C_9653_B1425AA10ECF_.wvu.Cols" localSheetId="7" hidden="1">'Stundennachweis AN 7'!$N:$N,'Stundennachweis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</definedName>
    <definedName name="Z_166AEFFE_1715_4B0C_9653_B1425AA10ECF_.wvu.Cols" localSheetId="8" hidden="1">'Stundennachweis AN 8'!$N:$N,'Stundennachweis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</definedName>
    <definedName name="Z_166AEFFE_1715_4B0C_9653_B1425AA10ECF_.wvu.Cols" localSheetId="9" hidden="1">'Stundennachweis AN 9'!$N:$N,'Stundennachweis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</definedName>
    <definedName name="Z_166AEFFE_1715_4B0C_9653_B1425AA10ECF_.wvu.PrintArea" localSheetId="0" hidden="1">Gruppennachweis!$A$1:$X$9</definedName>
    <definedName name="Z_166AEFFE_1715_4B0C_9653_B1425AA10ECF_.wvu.PrintArea" localSheetId="11" hidden="1">Kalender!$A$1:$AB$37</definedName>
    <definedName name="Z_166AEFFE_1715_4B0C_9653_B1425AA10ECF_.wvu.PrintArea" localSheetId="1" hidden="1">'Stundennachweis AN 1'!$B$1:$L$50</definedName>
    <definedName name="Z_166AEFFE_1715_4B0C_9653_B1425AA10ECF_.wvu.PrintArea" localSheetId="10" hidden="1">'Stundennachweis AN 10'!$B$1:$L$46</definedName>
    <definedName name="Z_166AEFFE_1715_4B0C_9653_B1425AA10ECF_.wvu.PrintArea" localSheetId="2" hidden="1">'Stundennachweis AN 2'!$B$1:$L$46</definedName>
    <definedName name="Z_166AEFFE_1715_4B0C_9653_B1425AA10ECF_.wvu.PrintArea" localSheetId="3" hidden="1">'Stundennachweis AN 3'!$B$1:$L$46</definedName>
    <definedName name="Z_166AEFFE_1715_4B0C_9653_B1425AA10ECF_.wvu.PrintArea" localSheetId="4" hidden="1">'Stundennachweis AN 4'!$B$1:$L$46</definedName>
    <definedName name="Z_166AEFFE_1715_4B0C_9653_B1425AA10ECF_.wvu.PrintArea" localSheetId="5" hidden="1">'Stundennachweis AN 5'!$B$1:$L$46</definedName>
    <definedName name="Z_166AEFFE_1715_4B0C_9653_B1425AA10ECF_.wvu.PrintArea" localSheetId="6" hidden="1">'Stundennachweis AN 6'!$B$1:$L$46</definedName>
    <definedName name="Z_166AEFFE_1715_4B0C_9653_B1425AA10ECF_.wvu.PrintArea" localSheetId="7" hidden="1">'Stundennachweis AN 7'!$B$1:$L$46</definedName>
    <definedName name="Z_166AEFFE_1715_4B0C_9653_B1425AA10ECF_.wvu.PrintArea" localSheetId="8" hidden="1">'Stundennachweis AN 8'!$B$1:$L$46</definedName>
    <definedName name="Z_166AEFFE_1715_4B0C_9653_B1425AA10ECF_.wvu.PrintArea" localSheetId="9" hidden="1">'Stundennachweis AN 9'!$B$1:$L$46</definedName>
    <definedName name="Z_166AEFFE_1715_4B0C_9653_B1425AA10ECF_.wvu.Rows" localSheetId="11" hidden="1">Kalender!$38:$72</definedName>
    <definedName name="Z_E6E4C6E4_A50F_4A59_A3F2_FA757A248195_.wvu.Cols" localSheetId="11" hidden="1">Kalender!$AA:$AB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,Kalender!#REF!</definedName>
    <definedName name="Z_E6E4C6E4_A50F_4A59_A3F2_FA757A248195_.wvu.Cols" localSheetId="1" hidden="1">'Stundennachweis AN 1'!$N:$N,'Stundennachweis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1'!#REF!,'Stundennachweis AN 1'!#REF!</definedName>
    <definedName name="Z_E6E4C6E4_A50F_4A59_A3F2_FA757A248195_.wvu.Cols" localSheetId="10" hidden="1">'Stundennachweis AN 10'!$N:$N,'Stundennachweis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10'!#REF!,'Stundennachweis AN 10'!#REF!</definedName>
    <definedName name="Z_E6E4C6E4_A50F_4A59_A3F2_FA757A248195_.wvu.Cols" localSheetId="2" hidden="1">'Stundennachweis AN 2'!$N:$N,'Stundennachweis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2'!#REF!,'Stundennachweis AN 2'!#REF!</definedName>
    <definedName name="Z_E6E4C6E4_A50F_4A59_A3F2_FA757A248195_.wvu.Cols" localSheetId="3" hidden="1">'Stundennachweis AN 3'!$N:$N,'Stundennachweis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3'!#REF!,'Stundennachweis AN 3'!#REF!</definedName>
    <definedName name="Z_E6E4C6E4_A50F_4A59_A3F2_FA757A248195_.wvu.Cols" localSheetId="4" hidden="1">'Stundennachweis AN 4'!$N:$N,'Stundennachweis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4'!#REF!,'Stundennachweis AN 4'!#REF!</definedName>
    <definedName name="Z_E6E4C6E4_A50F_4A59_A3F2_FA757A248195_.wvu.Cols" localSheetId="5" hidden="1">'Stundennachweis AN 5'!$N:$N,'Stundennachweis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5'!#REF!,'Stundennachweis AN 5'!#REF!</definedName>
    <definedName name="Z_E6E4C6E4_A50F_4A59_A3F2_FA757A248195_.wvu.Cols" localSheetId="6" hidden="1">'Stundennachweis AN 6'!$N:$N,'Stundennachweis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6'!#REF!,'Stundennachweis AN 6'!#REF!</definedName>
    <definedName name="Z_E6E4C6E4_A50F_4A59_A3F2_FA757A248195_.wvu.Cols" localSheetId="7" hidden="1">'Stundennachweis AN 7'!$N:$N,'Stundennachweis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7'!#REF!,'Stundennachweis AN 7'!#REF!</definedName>
    <definedName name="Z_E6E4C6E4_A50F_4A59_A3F2_FA757A248195_.wvu.Cols" localSheetId="8" hidden="1">'Stundennachweis AN 8'!$N:$N,'Stundennachweis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8'!#REF!,'Stundennachweis AN 8'!#REF!</definedName>
    <definedName name="Z_E6E4C6E4_A50F_4A59_A3F2_FA757A248195_.wvu.Cols" localSheetId="9" hidden="1">'Stundennachweis AN 9'!$N:$N,'Stundennachweis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9'!#REF!,'Stundennachweis AN 9'!#REF!</definedName>
    <definedName name="Z_E6E4C6E4_A50F_4A59_A3F2_FA757A248195_.wvu.PrintArea" localSheetId="0" hidden="1">Gruppennachweis!$A$1:$X$9</definedName>
    <definedName name="Z_E6E4C6E4_A50F_4A59_A3F2_FA757A248195_.wvu.PrintArea" localSheetId="11" hidden="1">Kalender!$A$1:$AB$37</definedName>
    <definedName name="Z_E6E4C6E4_A50F_4A59_A3F2_FA757A248195_.wvu.PrintArea" localSheetId="1" hidden="1">'Stundennachweis AN 1'!$B$1:$L$50</definedName>
    <definedName name="Z_E6E4C6E4_A50F_4A59_A3F2_FA757A248195_.wvu.PrintArea" localSheetId="10" hidden="1">'Stundennachweis AN 10'!$B$1:$L$46</definedName>
    <definedName name="Z_E6E4C6E4_A50F_4A59_A3F2_FA757A248195_.wvu.PrintArea" localSheetId="2" hidden="1">'Stundennachweis AN 2'!$B$1:$L$46</definedName>
    <definedName name="Z_E6E4C6E4_A50F_4A59_A3F2_FA757A248195_.wvu.PrintArea" localSheetId="3" hidden="1">'Stundennachweis AN 3'!$B$1:$L$46</definedName>
    <definedName name="Z_E6E4C6E4_A50F_4A59_A3F2_FA757A248195_.wvu.PrintArea" localSheetId="4" hidden="1">'Stundennachweis AN 4'!$B$1:$L$46</definedName>
    <definedName name="Z_E6E4C6E4_A50F_4A59_A3F2_FA757A248195_.wvu.PrintArea" localSheetId="5" hidden="1">'Stundennachweis AN 5'!$B$1:$L$46</definedName>
    <definedName name="Z_E6E4C6E4_A50F_4A59_A3F2_FA757A248195_.wvu.PrintArea" localSheetId="6" hidden="1">'Stundennachweis AN 6'!$B$1:$L$46</definedName>
    <definedName name="Z_E6E4C6E4_A50F_4A59_A3F2_FA757A248195_.wvu.PrintArea" localSheetId="7" hidden="1">'Stundennachweis AN 7'!$B$1:$L$46</definedName>
    <definedName name="Z_E6E4C6E4_A50F_4A59_A3F2_FA757A248195_.wvu.PrintArea" localSheetId="8" hidden="1">'Stundennachweis AN 8'!$B$1:$L$46</definedName>
    <definedName name="Z_E6E4C6E4_A50F_4A59_A3F2_FA757A248195_.wvu.PrintArea" localSheetId="9" hidden="1">'Stundennachweis AN 9'!$B$1:$L$46</definedName>
    <definedName name="Z_E6E4C6E4_A50F_4A59_A3F2_FA757A248195_.wvu.Rows" localSheetId="11" hidden="1">Kalender!$38:$72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L6" i="10"/>
  <c r="L6" i="9"/>
  <c r="L6" i="8"/>
  <c r="L6" i="7"/>
  <c r="L6" i="5"/>
  <c r="L6" i="4"/>
  <c r="D2" i="1"/>
  <c r="B4" i="1" s="1"/>
  <c r="D4" i="1" s="1"/>
  <c r="F19" i="11"/>
  <c r="F20" i="11"/>
  <c r="G20" i="11" s="1"/>
  <c r="F21" i="11"/>
  <c r="G21" i="11" s="1"/>
  <c r="F22" i="11"/>
  <c r="G22" i="11" s="1"/>
  <c r="J22" i="11" s="1"/>
  <c r="F23" i="11"/>
  <c r="G23" i="11" s="1"/>
  <c r="J23" i="11" s="1"/>
  <c r="F24" i="11"/>
  <c r="G24" i="11" s="1"/>
  <c r="M20" i="12" s="1"/>
  <c r="F25" i="11"/>
  <c r="G25" i="11" s="1"/>
  <c r="M21" i="12" s="1"/>
  <c r="F26" i="11"/>
  <c r="G26" i="11" s="1"/>
  <c r="M22" i="12" s="1"/>
  <c r="F27" i="11"/>
  <c r="G27" i="11" s="1"/>
  <c r="F28" i="11"/>
  <c r="G28" i="11" s="1"/>
  <c r="M24" i="12" s="1"/>
  <c r="F29" i="11"/>
  <c r="G29" i="11" s="1"/>
  <c r="M25" i="12" s="1"/>
  <c r="F30" i="11"/>
  <c r="G30" i="11" s="1"/>
  <c r="M26" i="12" s="1"/>
  <c r="F31" i="11"/>
  <c r="G31" i="11" s="1"/>
  <c r="F32" i="11"/>
  <c r="G32" i="11" s="1"/>
  <c r="M28" i="12" s="1"/>
  <c r="F33" i="11"/>
  <c r="G33" i="11" s="1"/>
  <c r="M29" i="12" s="1"/>
  <c r="F34" i="11"/>
  <c r="G34" i="11" s="1"/>
  <c r="M30" i="12" s="1"/>
  <c r="F35" i="11"/>
  <c r="G35" i="11" s="1"/>
  <c r="F36" i="11"/>
  <c r="G36" i="11" s="1"/>
  <c r="M32" i="12" s="1"/>
  <c r="F37" i="11"/>
  <c r="G37" i="11" s="1"/>
  <c r="M33" i="12" s="1"/>
  <c r="F38" i="11"/>
  <c r="G38" i="11" s="1"/>
  <c r="M34" i="12" s="1"/>
  <c r="F39" i="11"/>
  <c r="G39" i="11" s="1"/>
  <c r="F40" i="11"/>
  <c r="G40" i="11" s="1"/>
  <c r="F41" i="11"/>
  <c r="G41" i="11" s="1"/>
  <c r="F42" i="11"/>
  <c r="G42" i="11" s="1"/>
  <c r="M38" i="12" s="1"/>
  <c r="F43" i="11"/>
  <c r="G43" i="11" s="1"/>
  <c r="F44" i="11"/>
  <c r="G44" i="11" s="1"/>
  <c r="F45" i="11"/>
  <c r="G45" i="11" s="1"/>
  <c r="J45" i="11" s="1"/>
  <c r="F46" i="11"/>
  <c r="G46" i="11" s="1"/>
  <c r="F47" i="11"/>
  <c r="G47" i="11" s="1"/>
  <c r="F48" i="11"/>
  <c r="G48" i="11" s="1"/>
  <c r="M44" i="12" s="1"/>
  <c r="F18" i="11"/>
  <c r="G18" i="11" s="1"/>
  <c r="J18" i="11" s="1"/>
  <c r="F19" i="10"/>
  <c r="G19" i="10" s="1"/>
  <c r="J19" i="10" s="1"/>
  <c r="F20" i="10"/>
  <c r="F21" i="10"/>
  <c r="G21" i="10" s="1"/>
  <c r="L17" i="12" s="1"/>
  <c r="F22" i="10"/>
  <c r="G22" i="10" s="1"/>
  <c r="F23" i="10"/>
  <c r="G23" i="10" s="1"/>
  <c r="J23" i="10" s="1"/>
  <c r="F24" i="10"/>
  <c r="G24" i="10" s="1"/>
  <c r="F25" i="10"/>
  <c r="G25" i="10" s="1"/>
  <c r="F26" i="10"/>
  <c r="G26" i="10" s="1"/>
  <c r="L22" i="12" s="1"/>
  <c r="F27" i="10"/>
  <c r="G27" i="10" s="1"/>
  <c r="J27" i="10" s="1"/>
  <c r="F28" i="10"/>
  <c r="G28" i="10" s="1"/>
  <c r="F29" i="10"/>
  <c r="G29" i="10" s="1"/>
  <c r="F30" i="10"/>
  <c r="G30" i="10" s="1"/>
  <c r="L26" i="12" s="1"/>
  <c r="F31" i="10"/>
  <c r="G31" i="10" s="1"/>
  <c r="J31" i="10" s="1"/>
  <c r="F32" i="10"/>
  <c r="G32" i="10" s="1"/>
  <c r="F33" i="10"/>
  <c r="G33" i="10" s="1"/>
  <c r="F34" i="10"/>
  <c r="G34" i="10" s="1"/>
  <c r="F35" i="10"/>
  <c r="G35" i="10" s="1"/>
  <c r="L31" i="12" s="1"/>
  <c r="F36" i="10"/>
  <c r="G36" i="10" s="1"/>
  <c r="J36" i="10" s="1"/>
  <c r="F37" i="10"/>
  <c r="G37" i="10" s="1"/>
  <c r="J37" i="10" s="1"/>
  <c r="F38" i="10"/>
  <c r="G38" i="10" s="1"/>
  <c r="F39" i="10"/>
  <c r="G39" i="10" s="1"/>
  <c r="F40" i="10"/>
  <c r="G40" i="10" s="1"/>
  <c r="F41" i="10"/>
  <c r="G41" i="10" s="1"/>
  <c r="F42" i="10"/>
  <c r="G42" i="10" s="1"/>
  <c r="L38" i="12" s="1"/>
  <c r="F43" i="10"/>
  <c r="G43" i="10" s="1"/>
  <c r="J43" i="10" s="1"/>
  <c r="F44" i="10"/>
  <c r="G44" i="10" s="1"/>
  <c r="F45" i="10"/>
  <c r="G45" i="10" s="1"/>
  <c r="F46" i="10"/>
  <c r="G46" i="10" s="1"/>
  <c r="F47" i="10"/>
  <c r="G47" i="10" s="1"/>
  <c r="L43" i="12" s="1"/>
  <c r="F48" i="10"/>
  <c r="G48" i="10" s="1"/>
  <c r="F18" i="10"/>
  <c r="G18" i="10" s="1"/>
  <c r="F19" i="9"/>
  <c r="G19" i="9" s="1"/>
  <c r="F20" i="9"/>
  <c r="G20" i="9" s="1"/>
  <c r="J20" i="9" s="1"/>
  <c r="F21" i="9"/>
  <c r="G21" i="9" s="1"/>
  <c r="F22" i="9"/>
  <c r="G22" i="9" s="1"/>
  <c r="J22" i="9" s="1"/>
  <c r="F23" i="9"/>
  <c r="G23" i="9" s="1"/>
  <c r="J23" i="9" s="1"/>
  <c r="F24" i="9"/>
  <c r="G24" i="9" s="1"/>
  <c r="J24" i="9" s="1"/>
  <c r="F25" i="9"/>
  <c r="G25" i="9" s="1"/>
  <c r="F26" i="9"/>
  <c r="G26" i="9" s="1"/>
  <c r="K22" i="12" s="1"/>
  <c r="F27" i="9"/>
  <c r="G27" i="9" s="1"/>
  <c r="F28" i="9"/>
  <c r="G28" i="9" s="1"/>
  <c r="J28" i="9" s="1"/>
  <c r="F29" i="9"/>
  <c r="G29" i="9" s="1"/>
  <c r="F30" i="9"/>
  <c r="G30" i="9" s="1"/>
  <c r="F31" i="9"/>
  <c r="G31" i="9" s="1"/>
  <c r="J31" i="9" s="1"/>
  <c r="F32" i="9"/>
  <c r="G32" i="9" s="1"/>
  <c r="J32" i="9" s="1"/>
  <c r="F33" i="9"/>
  <c r="G33" i="9" s="1"/>
  <c r="J33" i="9" s="1"/>
  <c r="F34" i="9"/>
  <c r="G34" i="9" s="1"/>
  <c r="J34" i="9" s="1"/>
  <c r="F35" i="9"/>
  <c r="G35" i="9" s="1"/>
  <c r="J35" i="9" s="1"/>
  <c r="F36" i="9"/>
  <c r="G36" i="9" s="1"/>
  <c r="K32" i="12" s="1"/>
  <c r="F37" i="9"/>
  <c r="G37" i="9" s="1"/>
  <c r="F38" i="9"/>
  <c r="G38" i="9" s="1"/>
  <c r="F39" i="9"/>
  <c r="G39" i="9" s="1"/>
  <c r="F40" i="9"/>
  <c r="G40" i="9" s="1"/>
  <c r="J40" i="9" s="1"/>
  <c r="F41" i="9"/>
  <c r="G41" i="9" s="1"/>
  <c r="J41" i="9" s="1"/>
  <c r="F42" i="9"/>
  <c r="G42" i="9" s="1"/>
  <c r="F43" i="9"/>
  <c r="G43" i="9" s="1"/>
  <c r="F44" i="9"/>
  <c r="G44" i="9" s="1"/>
  <c r="K40" i="12" s="1"/>
  <c r="F45" i="9"/>
  <c r="G45" i="9" s="1"/>
  <c r="F46" i="9"/>
  <c r="G46" i="9" s="1"/>
  <c r="J46" i="9" s="1"/>
  <c r="F47" i="9"/>
  <c r="G47" i="9" s="1"/>
  <c r="J47" i="9" s="1"/>
  <c r="F48" i="9"/>
  <c r="G48" i="9" s="1"/>
  <c r="K44" i="12" s="1"/>
  <c r="F18" i="9"/>
  <c r="F48" i="8"/>
  <c r="G48" i="8" s="1"/>
  <c r="F47" i="8"/>
  <c r="G47" i="8" s="1"/>
  <c r="F46" i="8"/>
  <c r="G46" i="8" s="1"/>
  <c r="J46" i="8" s="1"/>
  <c r="F45" i="8"/>
  <c r="G45" i="8" s="1"/>
  <c r="F44" i="8"/>
  <c r="G44" i="8" s="1"/>
  <c r="F43" i="8"/>
  <c r="G43" i="8" s="1"/>
  <c r="J39" i="12" s="1"/>
  <c r="F42" i="8"/>
  <c r="G42" i="8" s="1"/>
  <c r="J38" i="12" s="1"/>
  <c r="F41" i="8"/>
  <c r="G41" i="8" s="1"/>
  <c r="F40" i="8"/>
  <c r="G40" i="8" s="1"/>
  <c r="J40" i="8" s="1"/>
  <c r="F39" i="8"/>
  <c r="G39" i="8" s="1"/>
  <c r="J39" i="8" s="1"/>
  <c r="F38" i="8"/>
  <c r="G38" i="8" s="1"/>
  <c r="J38" i="8" s="1"/>
  <c r="F37" i="8"/>
  <c r="G37" i="8" s="1"/>
  <c r="J33" i="12" s="1"/>
  <c r="F36" i="8"/>
  <c r="G36" i="8" s="1"/>
  <c r="F35" i="8"/>
  <c r="G35" i="8" s="1"/>
  <c r="F34" i="8"/>
  <c r="G34" i="8" s="1"/>
  <c r="J34" i="8" s="1"/>
  <c r="F33" i="8"/>
  <c r="G33" i="8" s="1"/>
  <c r="F32" i="8"/>
  <c r="G32" i="8" s="1"/>
  <c r="F31" i="8"/>
  <c r="G31" i="8" s="1"/>
  <c r="J31" i="8" s="1"/>
  <c r="F30" i="8"/>
  <c r="G30" i="8" s="1"/>
  <c r="J26" i="12" s="1"/>
  <c r="F29" i="8"/>
  <c r="G29" i="8" s="1"/>
  <c r="F28" i="8"/>
  <c r="G28" i="8" s="1"/>
  <c r="F27" i="8"/>
  <c r="G27" i="8" s="1"/>
  <c r="J23" i="12" s="1"/>
  <c r="F26" i="8"/>
  <c r="G26" i="8" s="1"/>
  <c r="J22" i="12" s="1"/>
  <c r="F25" i="8"/>
  <c r="G25" i="8" s="1"/>
  <c r="J21" i="12" s="1"/>
  <c r="F24" i="8"/>
  <c r="G24" i="8" s="1"/>
  <c r="J20" i="12" s="1"/>
  <c r="F23" i="8"/>
  <c r="G23" i="8" s="1"/>
  <c r="F22" i="8"/>
  <c r="G22" i="8" s="1"/>
  <c r="J22" i="8" s="1"/>
  <c r="F21" i="8"/>
  <c r="F20" i="8"/>
  <c r="G20" i="8" s="1"/>
  <c r="F19" i="8"/>
  <c r="G19" i="8" s="1"/>
  <c r="F18" i="8"/>
  <c r="G18" i="8" s="1"/>
  <c r="J18" i="8" s="1"/>
  <c r="F19" i="7"/>
  <c r="F20" i="7"/>
  <c r="G20" i="7" s="1"/>
  <c r="J20" i="7" s="1"/>
  <c r="F21" i="7"/>
  <c r="G21" i="7" s="1"/>
  <c r="J21" i="7" s="1"/>
  <c r="F22" i="7"/>
  <c r="G22" i="7" s="1"/>
  <c r="I18" i="12" s="1"/>
  <c r="F23" i="7"/>
  <c r="G23" i="7" s="1"/>
  <c r="F24" i="7"/>
  <c r="G24" i="7" s="1"/>
  <c r="F25" i="7"/>
  <c r="G25" i="7" s="1"/>
  <c r="F26" i="7"/>
  <c r="G26" i="7" s="1"/>
  <c r="J26" i="7" s="1"/>
  <c r="F27" i="7"/>
  <c r="G27" i="7" s="1"/>
  <c r="F28" i="7"/>
  <c r="G28" i="7" s="1"/>
  <c r="F29" i="7"/>
  <c r="G29" i="7" s="1"/>
  <c r="I25" i="12" s="1"/>
  <c r="F30" i="7"/>
  <c r="G30" i="7" s="1"/>
  <c r="J30" i="7" s="1"/>
  <c r="F31" i="7"/>
  <c r="G31" i="7" s="1"/>
  <c r="F32" i="7"/>
  <c r="G32" i="7" s="1"/>
  <c r="J32" i="7" s="1"/>
  <c r="F33" i="7"/>
  <c r="G33" i="7" s="1"/>
  <c r="J33" i="7" s="1"/>
  <c r="F34" i="7"/>
  <c r="G34" i="7" s="1"/>
  <c r="I30" i="12" s="1"/>
  <c r="F35" i="7"/>
  <c r="G35" i="7" s="1"/>
  <c r="F36" i="7"/>
  <c r="G36" i="7" s="1"/>
  <c r="J36" i="7" s="1"/>
  <c r="F37" i="7"/>
  <c r="G37" i="7" s="1"/>
  <c r="F38" i="7"/>
  <c r="G38" i="7" s="1"/>
  <c r="J38" i="7" s="1"/>
  <c r="F39" i="7"/>
  <c r="G39" i="7" s="1"/>
  <c r="F40" i="7"/>
  <c r="G40" i="7" s="1"/>
  <c r="F41" i="7"/>
  <c r="G41" i="7" s="1"/>
  <c r="I37" i="12" s="1"/>
  <c r="F42" i="7"/>
  <c r="G42" i="7" s="1"/>
  <c r="I38" i="12" s="1"/>
  <c r="F43" i="7"/>
  <c r="G43" i="7" s="1"/>
  <c r="F44" i="7"/>
  <c r="G44" i="7" s="1"/>
  <c r="I40" i="12" s="1"/>
  <c r="F45" i="7"/>
  <c r="G45" i="7" s="1"/>
  <c r="I41" i="12" s="1"/>
  <c r="F46" i="7"/>
  <c r="G46" i="7" s="1"/>
  <c r="I42" i="12" s="1"/>
  <c r="F47" i="7"/>
  <c r="G47" i="7" s="1"/>
  <c r="F48" i="7"/>
  <c r="G48" i="7" s="1"/>
  <c r="F18" i="7"/>
  <c r="G18" i="7" s="1"/>
  <c r="F19" i="6"/>
  <c r="G19" i="6" s="1"/>
  <c r="F20" i="6"/>
  <c r="G20" i="6" s="1"/>
  <c r="H16" i="12" s="1"/>
  <c r="F21" i="6"/>
  <c r="G21" i="6" s="1"/>
  <c r="H17" i="12" s="1"/>
  <c r="F22" i="6"/>
  <c r="G22" i="6" s="1"/>
  <c r="F23" i="6"/>
  <c r="G23" i="6" s="1"/>
  <c r="F24" i="6"/>
  <c r="G24" i="6" s="1"/>
  <c r="F25" i="6"/>
  <c r="G25" i="6" s="1"/>
  <c r="F26" i="6"/>
  <c r="G26" i="6" s="1"/>
  <c r="H22" i="12" s="1"/>
  <c r="F27" i="6"/>
  <c r="G27" i="6" s="1"/>
  <c r="F28" i="6"/>
  <c r="G28" i="6" s="1"/>
  <c r="J28" i="6" s="1"/>
  <c r="F29" i="6"/>
  <c r="G29" i="6" s="1"/>
  <c r="F30" i="6"/>
  <c r="G30" i="6" s="1"/>
  <c r="H26" i="12" s="1"/>
  <c r="F31" i="6"/>
  <c r="G31" i="6" s="1"/>
  <c r="H27" i="12" s="1"/>
  <c r="F32" i="6"/>
  <c r="G32" i="6" s="1"/>
  <c r="F33" i="6"/>
  <c r="G33" i="6" s="1"/>
  <c r="F34" i="6"/>
  <c r="G34" i="6" s="1"/>
  <c r="H30" i="12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J43" i="6" s="1"/>
  <c r="F44" i="6"/>
  <c r="G44" i="6" s="1"/>
  <c r="J44" i="6" s="1"/>
  <c r="F45" i="6"/>
  <c r="G45" i="6" s="1"/>
  <c r="F46" i="6"/>
  <c r="G46" i="6" s="1"/>
  <c r="F47" i="6"/>
  <c r="G47" i="6" s="1"/>
  <c r="J47" i="6" s="1"/>
  <c r="F48" i="6"/>
  <c r="G48" i="6" s="1"/>
  <c r="F18" i="6"/>
  <c r="G18" i="6" s="1"/>
  <c r="F19" i="5"/>
  <c r="G19" i="5" s="1"/>
  <c r="G15" i="12" s="1"/>
  <c r="F20" i="5"/>
  <c r="G20" i="5" s="1"/>
  <c r="J20" i="5" s="1"/>
  <c r="F21" i="5"/>
  <c r="G21" i="5" s="1"/>
  <c r="F22" i="5"/>
  <c r="G22" i="5" s="1"/>
  <c r="F23" i="5"/>
  <c r="G23" i="5" s="1"/>
  <c r="F24" i="5"/>
  <c r="G24" i="5" s="1"/>
  <c r="J24" i="5" s="1"/>
  <c r="F25" i="5"/>
  <c r="G25" i="5" s="1"/>
  <c r="J25" i="5" s="1"/>
  <c r="F26" i="5"/>
  <c r="G26" i="5" s="1"/>
  <c r="F27" i="5"/>
  <c r="G27" i="5" s="1"/>
  <c r="J27" i="5" s="1"/>
  <c r="F28" i="5"/>
  <c r="G28" i="5" s="1"/>
  <c r="J28" i="5" s="1"/>
  <c r="F29" i="5"/>
  <c r="G29" i="5" s="1"/>
  <c r="F30" i="5"/>
  <c r="G30" i="5" s="1"/>
  <c r="F31" i="5"/>
  <c r="G31" i="5" s="1"/>
  <c r="G27" i="12" s="1"/>
  <c r="F32" i="5"/>
  <c r="G32" i="5" s="1"/>
  <c r="J32" i="5" s="1"/>
  <c r="F33" i="5"/>
  <c r="G33" i="5" s="1"/>
  <c r="J33" i="5" s="1"/>
  <c r="F34" i="5"/>
  <c r="G34" i="5" s="1"/>
  <c r="F35" i="5"/>
  <c r="G35" i="5" s="1"/>
  <c r="F36" i="5"/>
  <c r="G36" i="5" s="1"/>
  <c r="J36" i="5" s="1"/>
  <c r="F37" i="5"/>
  <c r="G37" i="5" s="1"/>
  <c r="F38" i="5"/>
  <c r="G38" i="5" s="1"/>
  <c r="J38" i="5" s="1"/>
  <c r="F39" i="5"/>
  <c r="G39" i="5" s="1"/>
  <c r="F40" i="5"/>
  <c r="G40" i="5" s="1"/>
  <c r="G36" i="12" s="1"/>
  <c r="F41" i="5"/>
  <c r="G41" i="5" s="1"/>
  <c r="F42" i="5"/>
  <c r="G42" i="5" s="1"/>
  <c r="F43" i="5"/>
  <c r="G43" i="5" s="1"/>
  <c r="G39" i="12" s="1"/>
  <c r="F44" i="5"/>
  <c r="G44" i="5" s="1"/>
  <c r="J44" i="5" s="1"/>
  <c r="F45" i="5"/>
  <c r="G45" i="5" s="1"/>
  <c r="F46" i="5"/>
  <c r="G46" i="5" s="1"/>
  <c r="F47" i="5"/>
  <c r="G47" i="5" s="1"/>
  <c r="F48" i="5"/>
  <c r="G48" i="5" s="1"/>
  <c r="J48" i="5" s="1"/>
  <c r="F18" i="5"/>
  <c r="F19" i="4"/>
  <c r="G19" i="4" s="1"/>
  <c r="F20" i="4"/>
  <c r="G20" i="4" s="1"/>
  <c r="J20" i="4" s="1"/>
  <c r="F21" i="4"/>
  <c r="G21" i="4" s="1"/>
  <c r="F22" i="4"/>
  <c r="G22" i="4" s="1"/>
  <c r="F18" i="12" s="1"/>
  <c r="F23" i="4"/>
  <c r="G23" i="4" s="1"/>
  <c r="F19" i="12" s="1"/>
  <c r="F24" i="4"/>
  <c r="G24" i="4" s="1"/>
  <c r="J24" i="4" s="1"/>
  <c r="F25" i="4"/>
  <c r="G25" i="4" s="1"/>
  <c r="J25" i="4" s="1"/>
  <c r="F26" i="4"/>
  <c r="G26" i="4" s="1"/>
  <c r="F22" i="12" s="1"/>
  <c r="F27" i="4"/>
  <c r="G27" i="4" s="1"/>
  <c r="F28" i="4"/>
  <c r="G28" i="4" s="1"/>
  <c r="F29" i="4"/>
  <c r="G29" i="4" s="1"/>
  <c r="J29" i="4" s="1"/>
  <c r="F30" i="4"/>
  <c r="G30" i="4" s="1"/>
  <c r="F26" i="12" s="1"/>
  <c r="F31" i="4"/>
  <c r="G31" i="4" s="1"/>
  <c r="F32" i="4"/>
  <c r="G32" i="4" s="1"/>
  <c r="J32" i="4" s="1"/>
  <c r="F33" i="4"/>
  <c r="G33" i="4" s="1"/>
  <c r="J33" i="4" s="1"/>
  <c r="F34" i="4"/>
  <c r="G34" i="4" s="1"/>
  <c r="F30" i="12" s="1"/>
  <c r="F35" i="4"/>
  <c r="G35" i="4" s="1"/>
  <c r="J35" i="4" s="1"/>
  <c r="F36" i="4"/>
  <c r="G36" i="4" s="1"/>
  <c r="F37" i="4"/>
  <c r="G37" i="4" s="1"/>
  <c r="F33" i="12" s="1"/>
  <c r="F38" i="4"/>
  <c r="G38" i="4" s="1"/>
  <c r="J38" i="4" s="1"/>
  <c r="F39" i="4"/>
  <c r="G39" i="4" s="1"/>
  <c r="J39" i="4" s="1"/>
  <c r="F40" i="4"/>
  <c r="G40" i="4" s="1"/>
  <c r="J40" i="4" s="1"/>
  <c r="F41" i="4"/>
  <c r="G41" i="4" s="1"/>
  <c r="J41" i="4" s="1"/>
  <c r="F42" i="4"/>
  <c r="G42" i="4" s="1"/>
  <c r="F43" i="4"/>
  <c r="G43" i="4" s="1"/>
  <c r="F44" i="4"/>
  <c r="G44" i="4" s="1"/>
  <c r="F45" i="4"/>
  <c r="G45" i="4" s="1"/>
  <c r="J45" i="4" s="1"/>
  <c r="F46" i="4"/>
  <c r="G46" i="4" s="1"/>
  <c r="F47" i="4"/>
  <c r="G47" i="4" s="1"/>
  <c r="J47" i="4" s="1"/>
  <c r="F48" i="4"/>
  <c r="G48" i="4" s="1"/>
  <c r="F44" i="12" s="1"/>
  <c r="F18" i="4"/>
  <c r="G18" i="4" s="1"/>
  <c r="J18" i="4" s="1"/>
  <c r="F19" i="3"/>
  <c r="G19" i="3" s="1"/>
  <c r="F20" i="3"/>
  <c r="G20" i="3" s="1"/>
  <c r="E16" i="12" s="1"/>
  <c r="F21" i="3"/>
  <c r="G21" i="3" s="1"/>
  <c r="J21" i="3" s="1"/>
  <c r="F22" i="3"/>
  <c r="G22" i="3" s="1"/>
  <c r="F23" i="3"/>
  <c r="G23" i="3" s="1"/>
  <c r="F24" i="3"/>
  <c r="G24" i="3" s="1"/>
  <c r="E20" i="12" s="1"/>
  <c r="F25" i="3"/>
  <c r="G25" i="3" s="1"/>
  <c r="F26" i="3"/>
  <c r="G26" i="3" s="1"/>
  <c r="J26" i="3" s="1"/>
  <c r="F27" i="3"/>
  <c r="G27" i="3" s="1"/>
  <c r="E23" i="12" s="1"/>
  <c r="F28" i="3"/>
  <c r="G28" i="3" s="1"/>
  <c r="J28" i="3" s="1"/>
  <c r="F29" i="3"/>
  <c r="G29" i="3" s="1"/>
  <c r="J29" i="3" s="1"/>
  <c r="F30" i="3"/>
  <c r="G30" i="3" s="1"/>
  <c r="J30" i="3" s="1"/>
  <c r="F31" i="3"/>
  <c r="G31" i="3" s="1"/>
  <c r="F32" i="3"/>
  <c r="G32" i="3" s="1"/>
  <c r="F33" i="3"/>
  <c r="G33" i="3" s="1"/>
  <c r="F34" i="3"/>
  <c r="G34" i="3" s="1"/>
  <c r="E30" i="12" s="1"/>
  <c r="F35" i="3"/>
  <c r="G35" i="3" s="1"/>
  <c r="J35" i="3" s="1"/>
  <c r="F36" i="3"/>
  <c r="G36" i="3" s="1"/>
  <c r="F37" i="3"/>
  <c r="G37" i="3" s="1"/>
  <c r="F38" i="3"/>
  <c r="G38" i="3" s="1"/>
  <c r="E34" i="12" s="1"/>
  <c r="F39" i="3"/>
  <c r="G39" i="3" s="1"/>
  <c r="J39" i="3" s="1"/>
  <c r="F40" i="3"/>
  <c r="G40" i="3" s="1"/>
  <c r="J40" i="3" s="1"/>
  <c r="F41" i="3"/>
  <c r="G41" i="3" s="1"/>
  <c r="J41" i="3" s="1"/>
  <c r="F42" i="3"/>
  <c r="G42" i="3" s="1"/>
  <c r="E38" i="12" s="1"/>
  <c r="F43" i="3"/>
  <c r="G43" i="3" s="1"/>
  <c r="F44" i="3"/>
  <c r="G44" i="3" s="1"/>
  <c r="F45" i="3"/>
  <c r="G45" i="3" s="1"/>
  <c r="F46" i="3"/>
  <c r="G46" i="3" s="1"/>
  <c r="E42" i="12" s="1"/>
  <c r="F47" i="3"/>
  <c r="G47" i="3" s="1"/>
  <c r="F48" i="3"/>
  <c r="G48" i="3" s="1"/>
  <c r="F18" i="3"/>
  <c r="G18" i="3" s="1"/>
  <c r="E14" i="12" s="1"/>
  <c r="F19" i="2"/>
  <c r="G19" i="2" s="1"/>
  <c r="F20" i="2"/>
  <c r="G20" i="2" s="1"/>
  <c r="F21" i="2"/>
  <c r="G21" i="2" s="1"/>
  <c r="F22" i="2"/>
  <c r="G22" i="2" s="1"/>
  <c r="D18" i="12" s="1"/>
  <c r="F23" i="2"/>
  <c r="G23" i="2" s="1"/>
  <c r="F24" i="2"/>
  <c r="G24" i="2" s="1"/>
  <c r="F25" i="2"/>
  <c r="G25" i="2" s="1"/>
  <c r="J25" i="2" s="1"/>
  <c r="F26" i="2"/>
  <c r="G26" i="2" s="1"/>
  <c r="F27" i="2"/>
  <c r="G27" i="2" s="1"/>
  <c r="F28" i="2"/>
  <c r="G28" i="2" s="1"/>
  <c r="J28" i="2"/>
  <c r="F29" i="2"/>
  <c r="G29" i="2" s="1"/>
  <c r="D25" i="12" s="1"/>
  <c r="F30" i="2"/>
  <c r="G30" i="2" s="1"/>
  <c r="J30" i="2" s="1"/>
  <c r="F31" i="2"/>
  <c r="G31" i="2" s="1"/>
  <c r="F32" i="2"/>
  <c r="G32" i="2" s="1"/>
  <c r="J32" i="2" s="1"/>
  <c r="F33" i="2"/>
  <c r="G33" i="2" s="1"/>
  <c r="D29" i="12" s="1"/>
  <c r="F34" i="2"/>
  <c r="G34" i="2" s="1"/>
  <c r="J34" i="2" s="1"/>
  <c r="F35" i="2"/>
  <c r="G35" i="2" s="1"/>
  <c r="D31" i="12" s="1"/>
  <c r="F36" i="2"/>
  <c r="G36" i="2" s="1"/>
  <c r="F37" i="2"/>
  <c r="G37" i="2" s="1"/>
  <c r="J37" i="2" s="1"/>
  <c r="F38" i="2"/>
  <c r="G38" i="2" s="1"/>
  <c r="F39" i="2"/>
  <c r="G39" i="2" s="1"/>
  <c r="F40" i="2"/>
  <c r="G40" i="2" s="1"/>
  <c r="J40" i="2" s="1"/>
  <c r="F41" i="2"/>
  <c r="G41" i="2" s="1"/>
  <c r="J41" i="2" s="1"/>
  <c r="F42" i="2"/>
  <c r="G42" i="2" s="1"/>
  <c r="F43" i="2"/>
  <c r="G43" i="2" s="1"/>
  <c r="F44" i="2"/>
  <c r="G44" i="2" s="1"/>
  <c r="F45" i="2"/>
  <c r="G45" i="2" s="1"/>
  <c r="D41" i="12" s="1"/>
  <c r="F46" i="2"/>
  <c r="G46" i="2" s="1"/>
  <c r="D42" i="12" s="1"/>
  <c r="F47" i="2"/>
  <c r="G47" i="2" s="1"/>
  <c r="F48" i="2"/>
  <c r="G48" i="2" s="1"/>
  <c r="F18" i="2"/>
  <c r="G18" i="2" s="1"/>
  <c r="D14" i="12" s="1"/>
  <c r="C14" i="12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J31" i="3"/>
  <c r="J21" i="4"/>
  <c r="G43" i="12"/>
  <c r="J43" i="5"/>
  <c r="J23" i="5"/>
  <c r="I21" i="12"/>
  <c r="J39" i="10"/>
  <c r="L33" i="12"/>
  <c r="J21" i="10"/>
  <c r="J41" i="11"/>
  <c r="J33" i="11"/>
  <c r="J29" i="11"/>
  <c r="J21" i="11"/>
  <c r="D3" i="3"/>
  <c r="D3" i="4"/>
  <c r="D3" i="5"/>
  <c r="D3" i="6"/>
  <c r="D3" i="7"/>
  <c r="D3" i="8"/>
  <c r="D3" i="9"/>
  <c r="D3" i="10"/>
  <c r="D3" i="11"/>
  <c r="D3" i="2"/>
  <c r="L3" i="3"/>
  <c r="L3" i="4"/>
  <c r="L3" i="5"/>
  <c r="L3" i="6"/>
  <c r="L3" i="7"/>
  <c r="L3" i="8"/>
  <c r="L3" i="9"/>
  <c r="L3" i="10"/>
  <c r="L3" i="11"/>
  <c r="L3" i="2"/>
  <c r="L6" i="3"/>
  <c r="L6" i="11"/>
  <c r="L6" i="2"/>
  <c r="D11" i="12"/>
  <c r="E11" i="12"/>
  <c r="F11" i="12"/>
  <c r="G11" i="12"/>
  <c r="H11" i="12"/>
  <c r="I11" i="12"/>
  <c r="J11" i="12"/>
  <c r="K11" i="12"/>
  <c r="L11" i="12"/>
  <c r="M11" i="12"/>
  <c r="M12" i="12"/>
  <c r="L12" i="12"/>
  <c r="K12" i="12"/>
  <c r="J12" i="12"/>
  <c r="I12" i="12"/>
  <c r="H12" i="12"/>
  <c r="G12" i="12"/>
  <c r="F12" i="12"/>
  <c r="E12" i="12"/>
  <c r="D12" i="12"/>
  <c r="H49" i="11"/>
  <c r="M42" i="12"/>
  <c r="B2" i="11"/>
  <c r="H49" i="10"/>
  <c r="J38" i="10"/>
  <c r="J30" i="10"/>
  <c r="J22" i="10"/>
  <c r="B2" i="10"/>
  <c r="H49" i="9"/>
  <c r="J42" i="9"/>
  <c r="J30" i="9"/>
  <c r="B2" i="9"/>
  <c r="H49" i="8"/>
  <c r="J48" i="8"/>
  <c r="J42" i="12"/>
  <c r="J44" i="8"/>
  <c r="J36" i="8"/>
  <c r="J28" i="12"/>
  <c r="J28" i="8"/>
  <c r="J20" i="8"/>
  <c r="B2" i="8"/>
  <c r="H49" i="7"/>
  <c r="J44" i="7"/>
  <c r="I33" i="12"/>
  <c r="I32" i="12"/>
  <c r="J25" i="7"/>
  <c r="B2" i="7"/>
  <c r="H49" i="6"/>
  <c r="B2" i="6"/>
  <c r="H49" i="5"/>
  <c r="B2" i="5"/>
  <c r="H49" i="3"/>
  <c r="J46" i="3"/>
  <c r="J22" i="3"/>
  <c r="B2" i="3"/>
  <c r="H49" i="4"/>
  <c r="J44" i="4"/>
  <c r="J28" i="4"/>
  <c r="J26" i="4"/>
  <c r="F16" i="12"/>
  <c r="B2" i="4"/>
  <c r="J18" i="12"/>
  <c r="F24" i="12"/>
  <c r="F40" i="12"/>
  <c r="E27" i="12"/>
  <c r="K18" i="12"/>
  <c r="J44" i="12"/>
  <c r="H49" i="2"/>
  <c r="D38" i="12"/>
  <c r="J38" i="2"/>
  <c r="J20" i="2"/>
  <c r="B2" i="2"/>
  <c r="B40" i="1"/>
  <c r="D40" i="1"/>
  <c r="F40" i="1" s="1"/>
  <c r="H40" i="1" s="1"/>
  <c r="J40" i="1" s="1"/>
  <c r="L40" i="1" s="1"/>
  <c r="N40" i="1" s="1"/>
  <c r="P40" i="1" s="1"/>
  <c r="R40" i="1" s="1"/>
  <c r="T40" i="1" s="1"/>
  <c r="V40" i="1" s="1"/>
  <c r="X40" i="1" s="1"/>
  <c r="B37" i="1"/>
  <c r="D37" i="1" s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D34" i="12"/>
  <c r="J37" i="7"/>
  <c r="L32" i="12"/>
  <c r="M17" i="12"/>
  <c r="M37" i="12"/>
  <c r="L19" i="12"/>
  <c r="J35" i="10"/>
  <c r="F35" i="12"/>
  <c r="E17" i="12"/>
  <c r="J25" i="3"/>
  <c r="E21" i="12"/>
  <c r="E37" i="12"/>
  <c r="J45" i="3"/>
  <c r="E41" i="12"/>
  <c r="J32" i="12"/>
  <c r="G23" i="12"/>
  <c r="J39" i="5"/>
  <c r="G35" i="12"/>
  <c r="J47" i="5"/>
  <c r="F17" i="12"/>
  <c r="F37" i="12"/>
  <c r="E31" i="12"/>
  <c r="E35" i="12"/>
  <c r="M41" i="12"/>
  <c r="L35" i="12"/>
  <c r="J20" i="3"/>
  <c r="J24" i="12"/>
  <c r="J46" i="11"/>
  <c r="J32" i="11"/>
  <c r="J20" i="11"/>
  <c r="M16" i="12"/>
  <c r="L34" i="12"/>
  <c r="L18" i="12"/>
  <c r="K36" i="12"/>
  <c r="K29" i="12"/>
  <c r="K26" i="12"/>
  <c r="K38" i="12"/>
  <c r="J27" i="12"/>
  <c r="J16" i="12"/>
  <c r="J32" i="8"/>
  <c r="J40" i="12"/>
  <c r="J25" i="8"/>
  <c r="J19" i="12"/>
  <c r="J23" i="8"/>
  <c r="J35" i="8"/>
  <c r="J31" i="12"/>
  <c r="J48" i="7"/>
  <c r="I44" i="12"/>
  <c r="J40" i="7"/>
  <c r="I36" i="12"/>
  <c r="I20" i="12"/>
  <c r="J24" i="7"/>
  <c r="J40" i="5"/>
  <c r="G19" i="12"/>
  <c r="J34" i="4"/>
  <c r="F36" i="12"/>
  <c r="J38" i="3"/>
  <c r="E36" i="12"/>
  <c r="E32" i="12"/>
  <c r="J36" i="3"/>
  <c r="E18" i="12"/>
  <c r="D36" i="12"/>
  <c r="J42" i="2"/>
  <c r="D37" i="12"/>
  <c r="J33" i="2"/>
  <c r="J35" i="2"/>
  <c r="D33" i="12"/>
  <c r="D20" i="12"/>
  <c r="D24" i="12"/>
  <c r="D16" i="12"/>
  <c r="J26" i="2"/>
  <c r="D22" i="12"/>
  <c r="H43" i="12"/>
  <c r="H38" i="12"/>
  <c r="J42" i="6"/>
  <c r="H44" i="12"/>
  <c r="J48" i="6"/>
  <c r="H24" i="12"/>
  <c r="J24" i="2"/>
  <c r="F32" i="12"/>
  <c r="J36" i="4"/>
  <c r="G44" i="12"/>
  <c r="H42" i="12"/>
  <c r="J46" i="6"/>
  <c r="J18" i="7"/>
  <c r="I14" i="12"/>
  <c r="J19" i="8"/>
  <c r="J15" i="12"/>
  <c r="K28" i="12"/>
  <c r="J32" i="6"/>
  <c r="H28" i="12"/>
  <c r="I28" i="12"/>
  <c r="J28" i="7"/>
  <c r="I24" i="12"/>
  <c r="K34" i="12"/>
  <c r="J38" i="9"/>
  <c r="J46" i="10"/>
  <c r="L42" i="12"/>
  <c r="J24" i="3"/>
  <c r="F34" i="12"/>
  <c r="G31" i="12"/>
  <c r="J35" i="5"/>
  <c r="G24" i="12"/>
  <c r="G20" i="12"/>
  <c r="H40" i="12"/>
  <c r="J20" i="6"/>
  <c r="J34" i="10"/>
  <c r="L30" i="12"/>
  <c r="M40" i="12"/>
  <c r="J44" i="11"/>
  <c r="J34" i="11"/>
  <c r="J22" i="4"/>
  <c r="J43" i="8"/>
  <c r="J43" i="12"/>
  <c r="J47" i="8"/>
  <c r="J44" i="9"/>
  <c r="J26" i="10"/>
  <c r="J40" i="11"/>
  <c r="M36" i="12"/>
  <c r="F28" i="12"/>
  <c r="J18" i="2"/>
  <c r="G16" i="12" l="1"/>
  <c r="J48" i="9"/>
  <c r="E26" i="12"/>
  <c r="G28" i="12"/>
  <c r="I16" i="12"/>
  <c r="J26" i="6"/>
  <c r="F49" i="3"/>
  <c r="J48" i="11"/>
  <c r="F20" i="12"/>
  <c r="I34" i="12"/>
  <c r="D30" i="12"/>
  <c r="F14" i="12"/>
  <c r="K42" i="12"/>
  <c r="M18" i="12"/>
  <c r="J34" i="7"/>
  <c r="J19" i="5"/>
  <c r="J36" i="12"/>
  <c r="J24" i="8"/>
  <c r="J26" i="9"/>
  <c r="J24" i="11"/>
  <c r="J25" i="11"/>
  <c r="I29" i="12"/>
  <c r="J27" i="3"/>
  <c r="J42" i="10"/>
  <c r="J38" i="11"/>
  <c r="K30" i="12"/>
  <c r="J31" i="5"/>
  <c r="I22" i="12"/>
  <c r="J35" i="12"/>
  <c r="F31" i="12"/>
  <c r="J37" i="4"/>
  <c r="G32" i="12"/>
  <c r="G40" i="12"/>
  <c r="D28" i="12"/>
  <c r="J41" i="7"/>
  <c r="I26" i="12"/>
  <c r="K27" i="12"/>
  <c r="D21" i="12"/>
  <c r="J14" i="12"/>
  <c r="F43" i="12"/>
  <c r="J26" i="8"/>
  <c r="J28" i="11"/>
  <c r="J30" i="12"/>
  <c r="F29" i="12"/>
  <c r="J23" i="4"/>
  <c r="J29" i="7"/>
  <c r="J29" i="2"/>
  <c r="J22" i="7"/>
  <c r="J37" i="11"/>
  <c r="K20" i="12"/>
  <c r="M14" i="12"/>
  <c r="F49" i="4"/>
  <c r="I17" i="12"/>
  <c r="J45" i="7"/>
  <c r="H39" i="12"/>
  <c r="J46" i="2"/>
  <c r="J48" i="4"/>
  <c r="J27" i="8"/>
  <c r="F25" i="12"/>
  <c r="D26" i="12"/>
  <c r="E24" i="12"/>
  <c r="J47" i="10"/>
  <c r="K19" i="12"/>
  <c r="J30" i="11"/>
  <c r="K43" i="12"/>
  <c r="F21" i="12"/>
  <c r="L39" i="12"/>
  <c r="J36" i="9"/>
  <c r="L27" i="12"/>
  <c r="E25" i="12"/>
  <c r="J45" i="2"/>
  <c r="J36" i="11"/>
  <c r="J43" i="4"/>
  <c r="F39" i="12"/>
  <c r="J31" i="4"/>
  <c r="F27" i="12"/>
  <c r="J27" i="4"/>
  <c r="F23" i="12"/>
  <c r="F15" i="12"/>
  <c r="J19" i="4"/>
  <c r="H37" i="12"/>
  <c r="J41" i="6"/>
  <c r="L14" i="12"/>
  <c r="J18" i="10"/>
  <c r="J45" i="10"/>
  <c r="L41" i="12"/>
  <c r="J41" i="10"/>
  <c r="L37" i="12"/>
  <c r="L29" i="12"/>
  <c r="J33" i="10"/>
  <c r="L21" i="12"/>
  <c r="J25" i="10"/>
  <c r="F37" i="1"/>
  <c r="H37" i="1" s="1"/>
  <c r="J37" i="1" s="1"/>
  <c r="L37" i="1" s="1"/>
  <c r="N37" i="1" s="1"/>
  <c r="P37" i="1" s="1"/>
  <c r="R37" i="1" s="1"/>
  <c r="T37" i="1" s="1"/>
  <c r="V37" i="1" s="1"/>
  <c r="X37" i="1" s="1"/>
  <c r="D3" i="1"/>
  <c r="F4" i="1" s="1"/>
  <c r="J38" i="6"/>
  <c r="H34" i="12"/>
  <c r="H18" i="12"/>
  <c r="J22" i="6"/>
  <c r="J39" i="9"/>
  <c r="K35" i="12"/>
  <c r="K15" i="12"/>
  <c r="J19" i="9"/>
  <c r="J30" i="6"/>
  <c r="K31" i="12"/>
  <c r="J34" i="6"/>
  <c r="D5" i="1"/>
  <c r="J43" i="2"/>
  <c r="D39" i="12"/>
  <c r="D35" i="12"/>
  <c r="J39" i="2"/>
  <c r="J31" i="2"/>
  <c r="D27" i="12"/>
  <c r="J43" i="3"/>
  <c r="E39" i="12"/>
  <c r="G33" i="12"/>
  <c r="J37" i="5"/>
  <c r="H36" i="12"/>
  <c r="J40" i="6"/>
  <c r="J36" i="6"/>
  <c r="H32" i="12"/>
  <c r="J24" i="6"/>
  <c r="H20" i="12"/>
  <c r="B43" i="1"/>
  <c r="B5" i="1"/>
  <c r="J42" i="7"/>
  <c r="K16" i="12"/>
  <c r="K24" i="12"/>
  <c r="J22" i="2"/>
  <c r="G29" i="12"/>
  <c r="J46" i="7"/>
  <c r="J42" i="11"/>
  <c r="J34" i="12"/>
  <c r="F49" i="6"/>
  <c r="L15" i="12"/>
  <c r="E22" i="12"/>
  <c r="J30" i="8"/>
  <c r="J42" i="8"/>
  <c r="L23" i="12"/>
  <c r="M19" i="12"/>
  <c r="J30" i="4"/>
  <c r="J34" i="3"/>
  <c r="J42" i="3"/>
  <c r="F41" i="12"/>
  <c r="G21" i="12"/>
  <c r="J18" i="3"/>
  <c r="J26" i="11"/>
  <c r="J39" i="7"/>
  <c r="I35" i="12"/>
  <c r="J23" i="3"/>
  <c r="E19" i="12"/>
  <c r="J42" i="4"/>
  <c r="F38" i="12"/>
  <c r="G42" i="12"/>
  <c r="J46" i="5"/>
  <c r="J42" i="5"/>
  <c r="G38" i="12"/>
  <c r="J34" i="5"/>
  <c r="G30" i="12"/>
  <c r="G26" i="12"/>
  <c r="J30" i="5"/>
  <c r="J26" i="5"/>
  <c r="G22" i="12"/>
  <c r="J22" i="5"/>
  <c r="G18" i="12"/>
  <c r="H14" i="12"/>
  <c r="J18" i="6"/>
  <c r="G49" i="6"/>
  <c r="J45" i="6"/>
  <c r="H41" i="12"/>
  <c r="H35" i="12"/>
  <c r="J39" i="6"/>
  <c r="H33" i="12"/>
  <c r="J37" i="6"/>
  <c r="J35" i="6"/>
  <c r="H31" i="12"/>
  <c r="J33" i="6"/>
  <c r="H29" i="12"/>
  <c r="J25" i="6"/>
  <c r="H21" i="12"/>
  <c r="H19" i="12"/>
  <c r="J23" i="6"/>
  <c r="H15" i="12"/>
  <c r="J19" i="6"/>
  <c r="J47" i="7"/>
  <c r="I43" i="12"/>
  <c r="I39" i="12"/>
  <c r="J43" i="7"/>
  <c r="I31" i="12"/>
  <c r="J35" i="7"/>
  <c r="J31" i="7"/>
  <c r="I27" i="12"/>
  <c r="J27" i="7"/>
  <c r="I23" i="12"/>
  <c r="I19" i="12"/>
  <c r="J23" i="7"/>
  <c r="F49" i="7"/>
  <c r="G19" i="7"/>
  <c r="G21" i="8"/>
  <c r="F49" i="8"/>
  <c r="J25" i="12"/>
  <c r="J29" i="8"/>
  <c r="J33" i="8"/>
  <c r="J29" i="12"/>
  <c r="J37" i="12"/>
  <c r="J41" i="8"/>
  <c r="J41" i="12"/>
  <c r="J45" i="8"/>
  <c r="G18" i="9"/>
  <c r="F49" i="9"/>
  <c r="J45" i="9"/>
  <c r="K41" i="12"/>
  <c r="J37" i="9"/>
  <c r="K33" i="12"/>
  <c r="J29" i="9"/>
  <c r="K25" i="12"/>
  <c r="K21" i="12"/>
  <c r="J25" i="9"/>
  <c r="J21" i="9"/>
  <c r="K17" i="12"/>
  <c r="L44" i="12"/>
  <c r="J48" i="10"/>
  <c r="L40" i="12"/>
  <c r="J44" i="10"/>
  <c r="L36" i="12"/>
  <c r="J40" i="10"/>
  <c r="L28" i="12"/>
  <c r="J32" i="10"/>
  <c r="J28" i="10"/>
  <c r="L24" i="12"/>
  <c r="L20" i="12"/>
  <c r="J24" i="10"/>
  <c r="G20" i="10"/>
  <c r="F49" i="10"/>
  <c r="M43" i="12"/>
  <c r="J47" i="11"/>
  <c r="J43" i="11"/>
  <c r="M39" i="12"/>
  <c r="M35" i="12"/>
  <c r="J39" i="11"/>
  <c r="J35" i="11"/>
  <c r="M31" i="12"/>
  <c r="M27" i="12"/>
  <c r="J31" i="11"/>
  <c r="M23" i="12"/>
  <c r="J27" i="11"/>
  <c r="G19" i="11"/>
  <c r="F49" i="11"/>
  <c r="J47" i="3"/>
  <c r="E43" i="12"/>
  <c r="D23" i="12"/>
  <c r="J27" i="2"/>
  <c r="E15" i="12"/>
  <c r="J19" i="3"/>
  <c r="H23" i="12"/>
  <c r="J27" i="6"/>
  <c r="G49" i="4"/>
  <c r="J37" i="8"/>
  <c r="J21" i="6"/>
  <c r="K37" i="12"/>
  <c r="G34" i="12"/>
  <c r="D15" i="12"/>
  <c r="J19" i="2"/>
  <c r="G49" i="2"/>
  <c r="J46" i="4"/>
  <c r="F42" i="12"/>
  <c r="H25" i="12"/>
  <c r="J29" i="6"/>
  <c r="J31" i="6"/>
  <c r="J45" i="5"/>
  <c r="G41" i="12"/>
  <c r="J41" i="5"/>
  <c r="G37" i="12"/>
  <c r="G25" i="12"/>
  <c r="J29" i="5"/>
  <c r="J48" i="2"/>
  <c r="D44" i="12"/>
  <c r="J44" i="2"/>
  <c r="D40" i="12"/>
  <c r="D32" i="12"/>
  <c r="J36" i="2"/>
  <c r="J21" i="2"/>
  <c r="D17" i="12"/>
  <c r="E44" i="12"/>
  <c r="J48" i="3"/>
  <c r="J44" i="3"/>
  <c r="E40" i="12"/>
  <c r="J37" i="3"/>
  <c r="E33" i="12"/>
  <c r="J33" i="3"/>
  <c r="E29" i="12"/>
  <c r="J23" i="2"/>
  <c r="D19" i="12"/>
  <c r="J47" i="2"/>
  <c r="D43" i="12"/>
  <c r="E28" i="12"/>
  <c r="J32" i="3"/>
  <c r="J29" i="10"/>
  <c r="L25" i="12"/>
  <c r="K39" i="12"/>
  <c r="J43" i="9"/>
  <c r="J27" i="9"/>
  <c r="K23" i="12"/>
  <c r="G17" i="12"/>
  <c r="J21" i="5"/>
  <c r="F49" i="5"/>
  <c r="G18" i="5"/>
  <c r="G49" i="3"/>
  <c r="F49" i="2"/>
  <c r="J49" i="2" l="1"/>
  <c r="F5" i="1"/>
  <c r="H4" i="1"/>
  <c r="D45" i="12"/>
  <c r="E5" i="1"/>
  <c r="D6" i="1"/>
  <c r="H45" i="12"/>
  <c r="B58" i="1"/>
  <c r="AA6" i="1" s="1"/>
  <c r="I61" i="1"/>
  <c r="I57" i="1"/>
  <c r="B44" i="1"/>
  <c r="B57" i="1"/>
  <c r="AA5" i="1" s="1"/>
  <c r="J49" i="4"/>
  <c r="F46" i="12" s="1"/>
  <c r="B6" i="1"/>
  <c r="C5" i="1"/>
  <c r="J20" i="10"/>
  <c r="J49" i="10" s="1"/>
  <c r="L46" i="12" s="1"/>
  <c r="L16" i="12"/>
  <c r="L45" i="12" s="1"/>
  <c r="G49" i="10"/>
  <c r="K14" i="12"/>
  <c r="K45" i="12" s="1"/>
  <c r="J18" i="9"/>
  <c r="J49" i="9" s="1"/>
  <c r="K46" i="12" s="1"/>
  <c r="G49" i="9"/>
  <c r="F45" i="12"/>
  <c r="J18" i="5"/>
  <c r="J49" i="5" s="1"/>
  <c r="G46" i="12" s="1"/>
  <c r="G49" i="5"/>
  <c r="G14" i="12"/>
  <c r="G45" i="12" s="1"/>
  <c r="E45" i="12"/>
  <c r="G49" i="7"/>
  <c r="I15" i="12"/>
  <c r="I45" i="12" s="1"/>
  <c r="J19" i="7"/>
  <c r="J49" i="7" s="1"/>
  <c r="I46" i="12" s="1"/>
  <c r="D46" i="12"/>
  <c r="J49" i="3"/>
  <c r="E46" i="12" s="1"/>
  <c r="G49" i="11"/>
  <c r="M15" i="12"/>
  <c r="M45" i="12" s="1"/>
  <c r="J19" i="11"/>
  <c r="J49" i="11" s="1"/>
  <c r="M46" i="12" s="1"/>
  <c r="J17" i="12"/>
  <c r="J45" i="12" s="1"/>
  <c r="J21" i="8"/>
  <c r="J49" i="8" s="1"/>
  <c r="J46" i="12" s="1"/>
  <c r="G49" i="8"/>
  <c r="J49" i="6"/>
  <c r="H46" i="12" s="1"/>
  <c r="B7" i="1" l="1"/>
  <c r="C6" i="1"/>
  <c r="E44" i="1"/>
  <c r="B45" i="1"/>
  <c r="B46" i="1" s="1"/>
  <c r="B47" i="1" s="1"/>
  <c r="B48" i="1" s="1"/>
  <c r="B49" i="1" s="1"/>
  <c r="B50" i="1" s="1"/>
  <c r="I59" i="1"/>
  <c r="I62" i="1" s="1"/>
  <c r="I63" i="1" s="1"/>
  <c r="I64" i="1" s="1"/>
  <c r="I60" i="1"/>
  <c r="I65" i="1" s="1"/>
  <c r="E6" i="1"/>
  <c r="D7" i="1"/>
  <c r="J4" i="1"/>
  <c r="H5" i="1"/>
  <c r="G5" i="1"/>
  <c r="F6" i="1"/>
  <c r="B51" i="1" l="1"/>
  <c r="B52" i="1" s="1"/>
  <c r="B67" i="1"/>
  <c r="AA15" i="1" s="1"/>
  <c r="E55" i="1"/>
  <c r="B70" i="1"/>
  <c r="B62" i="1"/>
  <c r="AA10" i="1" s="1"/>
  <c r="B69" i="1"/>
  <c r="AA17" i="1" s="1"/>
  <c r="D8" i="1"/>
  <c r="E7" i="1"/>
  <c r="I5" i="1"/>
  <c r="H6" i="1"/>
  <c r="F7" i="1"/>
  <c r="G6" i="1"/>
  <c r="L4" i="1"/>
  <c r="J5" i="1"/>
  <c r="I66" i="1"/>
  <c r="I68" i="1"/>
  <c r="B60" i="1" s="1"/>
  <c r="B8" i="1"/>
  <c r="C7" i="1"/>
  <c r="B61" i="1" l="1"/>
  <c r="AA9" i="1" s="1"/>
  <c r="B64" i="1"/>
  <c r="B63" i="1"/>
  <c r="AA11" i="1" s="1"/>
  <c r="B59" i="1"/>
  <c r="AA7" i="1" s="1"/>
  <c r="B66" i="1"/>
  <c r="AA14" i="1" s="1"/>
  <c r="AA8" i="1"/>
  <c r="AA18" i="1"/>
  <c r="B71" i="1"/>
  <c r="AA19" i="1" s="1"/>
  <c r="D9" i="1"/>
  <c r="E8" i="1"/>
  <c r="K5" i="1"/>
  <c r="J6" i="1"/>
  <c r="H7" i="1"/>
  <c r="I6" i="1"/>
  <c r="F8" i="1"/>
  <c r="G7" i="1"/>
  <c r="B9" i="1"/>
  <c r="C8" i="1"/>
  <c r="L5" i="1"/>
  <c r="N4" i="1"/>
  <c r="B53" i="1"/>
  <c r="B54" i="1" s="1"/>
  <c r="B68" i="1"/>
  <c r="AA16" i="1" s="1"/>
  <c r="J7" i="1" l="1"/>
  <c r="K6" i="1"/>
  <c r="L6" i="1"/>
  <c r="M5" i="1"/>
  <c r="AA12" i="1"/>
  <c r="B65" i="1"/>
  <c r="AA13" i="1" s="1"/>
  <c r="N5" i="1"/>
  <c r="P4" i="1"/>
  <c r="G8" i="1"/>
  <c r="F9" i="1"/>
  <c r="B10" i="1"/>
  <c r="C9" i="1"/>
  <c r="I7" i="1"/>
  <c r="H8" i="1"/>
  <c r="D10" i="1"/>
  <c r="E9" i="1"/>
  <c r="C10" i="1" l="1"/>
  <c r="B11" i="1"/>
  <c r="M6" i="1"/>
  <c r="L7" i="1"/>
  <c r="P5" i="1"/>
  <c r="R4" i="1"/>
  <c r="D11" i="1"/>
  <c r="E10" i="1"/>
  <c r="F10" i="1"/>
  <c r="G9" i="1"/>
  <c r="O5" i="1"/>
  <c r="N6" i="1"/>
  <c r="H9" i="1"/>
  <c r="I8" i="1"/>
  <c r="J8" i="1"/>
  <c r="K7" i="1"/>
  <c r="N7" i="1" l="1"/>
  <c r="O6" i="1"/>
  <c r="L8" i="1"/>
  <c r="M7" i="1"/>
  <c r="J9" i="1"/>
  <c r="K8" i="1"/>
  <c r="D12" i="1"/>
  <c r="E11" i="1"/>
  <c r="R5" i="1"/>
  <c r="T4" i="1"/>
  <c r="C11" i="1"/>
  <c r="B12" i="1"/>
  <c r="I9" i="1"/>
  <c r="H10" i="1"/>
  <c r="G10" i="1"/>
  <c r="F11" i="1"/>
  <c r="P6" i="1"/>
  <c r="Q5" i="1"/>
  <c r="F12" i="1" l="1"/>
  <c r="G11" i="1"/>
  <c r="B13" i="1"/>
  <c r="C12" i="1"/>
  <c r="V4" i="1"/>
  <c r="T5" i="1"/>
  <c r="E12" i="1"/>
  <c r="D13" i="1"/>
  <c r="M8" i="1"/>
  <c r="L9" i="1"/>
  <c r="H11" i="1"/>
  <c r="I10" i="1"/>
  <c r="Q6" i="1"/>
  <c r="P7" i="1"/>
  <c r="R6" i="1"/>
  <c r="S5" i="1"/>
  <c r="J10" i="1"/>
  <c r="K9" i="1"/>
  <c r="N8" i="1"/>
  <c r="O7" i="1"/>
  <c r="D14" i="1" l="1"/>
  <c r="E13" i="1"/>
  <c r="R7" i="1"/>
  <c r="S6" i="1"/>
  <c r="M9" i="1"/>
  <c r="L10" i="1"/>
  <c r="N9" i="1"/>
  <c r="O8" i="1"/>
  <c r="H12" i="1"/>
  <c r="I11" i="1"/>
  <c r="B14" i="1"/>
  <c r="C13" i="1"/>
  <c r="Q7" i="1"/>
  <c r="P8" i="1"/>
  <c r="T6" i="1"/>
  <c r="U5" i="1"/>
  <c r="K10" i="1"/>
  <c r="J11" i="1"/>
  <c r="X4" i="1"/>
  <c r="X5" i="1" s="1"/>
  <c r="V5" i="1"/>
  <c r="F13" i="1"/>
  <c r="G12" i="1"/>
  <c r="X6" i="1" l="1"/>
  <c r="Y5" i="1"/>
  <c r="N10" i="1"/>
  <c r="O9" i="1"/>
  <c r="Q8" i="1"/>
  <c r="P9" i="1"/>
  <c r="V6" i="1"/>
  <c r="W5" i="1"/>
  <c r="T7" i="1"/>
  <c r="U6" i="1"/>
  <c r="B15" i="1"/>
  <c r="C14" i="1"/>
  <c r="S7" i="1"/>
  <c r="R8" i="1"/>
  <c r="J12" i="1"/>
  <c r="K11" i="1"/>
  <c r="M10" i="1"/>
  <c r="L11" i="1"/>
  <c r="G13" i="1"/>
  <c r="F14" i="1"/>
  <c r="I12" i="1"/>
  <c r="H13" i="1"/>
  <c r="E14" i="1"/>
  <c r="D15" i="1"/>
  <c r="E15" i="1" l="1"/>
  <c r="D16" i="1"/>
  <c r="B16" i="1"/>
  <c r="C15" i="1"/>
  <c r="V7" i="1"/>
  <c r="W6" i="1"/>
  <c r="H14" i="1"/>
  <c r="I13" i="1"/>
  <c r="S8" i="1"/>
  <c r="R9" i="1"/>
  <c r="P10" i="1"/>
  <c r="Q9" i="1"/>
  <c r="G14" i="1"/>
  <c r="F15" i="1"/>
  <c r="K12" i="1"/>
  <c r="J13" i="1"/>
  <c r="N11" i="1"/>
  <c r="O10" i="1"/>
  <c r="M11" i="1"/>
  <c r="L12" i="1"/>
  <c r="U7" i="1"/>
  <c r="T8" i="1"/>
  <c r="Y6" i="1"/>
  <c r="X7" i="1"/>
  <c r="M12" i="1" l="1"/>
  <c r="L13" i="1"/>
  <c r="I14" i="1"/>
  <c r="H15" i="1"/>
  <c r="Y7" i="1"/>
  <c r="X8" i="1"/>
  <c r="J14" i="1"/>
  <c r="K13" i="1"/>
  <c r="P11" i="1"/>
  <c r="Q10" i="1"/>
  <c r="C16" i="1"/>
  <c r="B17" i="1"/>
  <c r="U8" i="1"/>
  <c r="T9" i="1"/>
  <c r="G15" i="1"/>
  <c r="F16" i="1"/>
  <c r="S9" i="1"/>
  <c r="R10" i="1"/>
  <c r="E16" i="1"/>
  <c r="D17" i="1"/>
  <c r="N12" i="1"/>
  <c r="O11" i="1"/>
  <c r="W7" i="1"/>
  <c r="V8" i="1"/>
  <c r="D18" i="1" l="1"/>
  <c r="E17" i="1"/>
  <c r="B18" i="1"/>
  <c r="C17" i="1"/>
  <c r="K14" i="1"/>
  <c r="J15" i="1"/>
  <c r="W8" i="1"/>
  <c r="V9" i="1"/>
  <c r="G16" i="1"/>
  <c r="F17" i="1"/>
  <c r="I15" i="1"/>
  <c r="H16" i="1"/>
  <c r="S10" i="1"/>
  <c r="R11" i="1"/>
  <c r="U9" i="1"/>
  <c r="T10" i="1"/>
  <c r="Y8" i="1"/>
  <c r="X9" i="1"/>
  <c r="M13" i="1"/>
  <c r="L14" i="1"/>
  <c r="O12" i="1"/>
  <c r="N13" i="1"/>
  <c r="P12" i="1"/>
  <c r="Q11" i="1"/>
  <c r="M14" i="1" l="1"/>
  <c r="L15" i="1"/>
  <c r="O13" i="1"/>
  <c r="N14" i="1"/>
  <c r="T11" i="1"/>
  <c r="U10" i="1"/>
  <c r="I16" i="1"/>
  <c r="H17" i="1"/>
  <c r="V10" i="1"/>
  <c r="W9" i="1"/>
  <c r="P13" i="1"/>
  <c r="Q12" i="1"/>
  <c r="C18" i="1"/>
  <c r="B19" i="1"/>
  <c r="Y9" i="1"/>
  <c r="X10" i="1"/>
  <c r="R12" i="1"/>
  <c r="S11" i="1"/>
  <c r="F18" i="1"/>
  <c r="G17" i="1"/>
  <c r="K15" i="1"/>
  <c r="J16" i="1"/>
  <c r="D19" i="1"/>
  <c r="E18" i="1"/>
  <c r="N15" i="1" l="1"/>
  <c r="O14" i="1"/>
  <c r="Y10" i="1"/>
  <c r="X11" i="1"/>
  <c r="H18" i="1"/>
  <c r="I17" i="1"/>
  <c r="D20" i="1"/>
  <c r="E19" i="1"/>
  <c r="G18" i="1"/>
  <c r="F19" i="1"/>
  <c r="P14" i="1"/>
  <c r="Q13" i="1"/>
  <c r="K16" i="1"/>
  <c r="J17" i="1"/>
  <c r="C19" i="1"/>
  <c r="B20" i="1"/>
  <c r="L16" i="1"/>
  <c r="M15" i="1"/>
  <c r="S12" i="1"/>
  <c r="R13" i="1"/>
  <c r="W10" i="1"/>
  <c r="V11" i="1"/>
  <c r="T12" i="1"/>
  <c r="U11" i="1"/>
  <c r="R14" i="1" l="1"/>
  <c r="S13" i="1"/>
  <c r="Q14" i="1"/>
  <c r="P15" i="1"/>
  <c r="G19" i="1"/>
  <c r="F20" i="1"/>
  <c r="B21" i="1"/>
  <c r="C20" i="1"/>
  <c r="Y11" i="1"/>
  <c r="X12" i="1"/>
  <c r="T13" i="1"/>
  <c r="U12" i="1"/>
  <c r="E20" i="1"/>
  <c r="D21" i="1"/>
  <c r="W11" i="1"/>
  <c r="V12" i="1"/>
  <c r="J18" i="1"/>
  <c r="K17" i="1"/>
  <c r="L17" i="1"/>
  <c r="M16" i="1"/>
  <c r="H19" i="1"/>
  <c r="I18" i="1"/>
  <c r="O15" i="1"/>
  <c r="N16" i="1"/>
  <c r="V13" i="1" l="1"/>
  <c r="W12" i="1"/>
  <c r="N17" i="1"/>
  <c r="O16" i="1"/>
  <c r="P16" i="1"/>
  <c r="Q15" i="1"/>
  <c r="M17" i="1"/>
  <c r="L18" i="1"/>
  <c r="U13" i="1"/>
  <c r="T14" i="1"/>
  <c r="B22" i="1"/>
  <c r="C21" i="1"/>
  <c r="D22" i="1"/>
  <c r="E21" i="1"/>
  <c r="Y12" i="1"/>
  <c r="X13" i="1"/>
  <c r="F21" i="1"/>
  <c r="G20" i="1"/>
  <c r="H20" i="1"/>
  <c r="I19" i="1"/>
  <c r="J19" i="1"/>
  <c r="K18" i="1"/>
  <c r="S14" i="1"/>
  <c r="R15" i="1"/>
  <c r="L19" i="1" l="1"/>
  <c r="M18" i="1"/>
  <c r="C22" i="1"/>
  <c r="B23" i="1"/>
  <c r="U14" i="1"/>
  <c r="T15" i="1"/>
  <c r="R16" i="1"/>
  <c r="S15" i="1"/>
  <c r="Y13" i="1"/>
  <c r="X14" i="1"/>
  <c r="H21" i="1"/>
  <c r="I20" i="1"/>
  <c r="N18" i="1"/>
  <c r="O17" i="1"/>
  <c r="J20" i="1"/>
  <c r="K19" i="1"/>
  <c r="G21" i="1"/>
  <c r="F22" i="1"/>
  <c r="E22" i="1"/>
  <c r="D23" i="1"/>
  <c r="P17" i="1"/>
  <c r="Q16" i="1"/>
  <c r="V14" i="1"/>
  <c r="W13" i="1"/>
  <c r="E23" i="1" l="1"/>
  <c r="D24" i="1"/>
  <c r="C23" i="1"/>
  <c r="B24" i="1"/>
  <c r="S16" i="1"/>
  <c r="R17" i="1"/>
  <c r="X15" i="1"/>
  <c r="Y14" i="1"/>
  <c r="U15" i="1"/>
  <c r="T16" i="1"/>
  <c r="W14" i="1"/>
  <c r="V15" i="1"/>
  <c r="K20" i="1"/>
  <c r="J21" i="1"/>
  <c r="H22" i="1"/>
  <c r="I21" i="1"/>
  <c r="F23" i="1"/>
  <c r="G22" i="1"/>
  <c r="P18" i="1"/>
  <c r="Q17" i="1"/>
  <c r="N19" i="1"/>
  <c r="O18" i="1"/>
  <c r="M19" i="1"/>
  <c r="L20" i="1"/>
  <c r="M20" i="1" l="1"/>
  <c r="L21" i="1"/>
  <c r="V16" i="1"/>
  <c r="W15" i="1"/>
  <c r="X16" i="1"/>
  <c r="Y15" i="1"/>
  <c r="K21" i="1"/>
  <c r="J22" i="1"/>
  <c r="U16" i="1"/>
  <c r="T17" i="1"/>
  <c r="R18" i="1"/>
  <c r="S17" i="1"/>
  <c r="D25" i="1"/>
  <c r="E24" i="1"/>
  <c r="C24" i="1"/>
  <c r="B25" i="1"/>
  <c r="Q18" i="1"/>
  <c r="P19" i="1"/>
  <c r="H23" i="1"/>
  <c r="I22" i="1"/>
  <c r="O19" i="1"/>
  <c r="N20" i="1"/>
  <c r="G23" i="1"/>
  <c r="F24" i="1"/>
  <c r="B26" i="1" l="1"/>
  <c r="C25" i="1"/>
  <c r="N21" i="1"/>
  <c r="O20" i="1"/>
  <c r="U17" i="1"/>
  <c r="T18" i="1"/>
  <c r="M21" i="1"/>
  <c r="L22" i="1"/>
  <c r="F25" i="1"/>
  <c r="G24" i="1"/>
  <c r="K22" i="1"/>
  <c r="J23" i="1"/>
  <c r="H24" i="1"/>
  <c r="I23" i="1"/>
  <c r="S18" i="1"/>
  <c r="R19" i="1"/>
  <c r="W16" i="1"/>
  <c r="V17" i="1"/>
  <c r="Q19" i="1"/>
  <c r="P20" i="1"/>
  <c r="E25" i="1"/>
  <c r="D26" i="1"/>
  <c r="Y16" i="1"/>
  <c r="X17" i="1"/>
  <c r="Q20" i="1" l="1"/>
  <c r="P21" i="1"/>
  <c r="R20" i="1"/>
  <c r="S19" i="1"/>
  <c r="V18" i="1"/>
  <c r="W17" i="1"/>
  <c r="U18" i="1"/>
  <c r="T19" i="1"/>
  <c r="X18" i="1"/>
  <c r="Y17" i="1"/>
  <c r="J24" i="1"/>
  <c r="K23" i="1"/>
  <c r="L23" i="1"/>
  <c r="M22" i="1"/>
  <c r="O21" i="1"/>
  <c r="N22" i="1"/>
  <c r="E26" i="1"/>
  <c r="D27" i="1"/>
  <c r="H25" i="1"/>
  <c r="I24" i="1"/>
  <c r="G25" i="1"/>
  <c r="F26" i="1"/>
  <c r="C26" i="1"/>
  <c r="B27" i="1"/>
  <c r="B28" i="1" l="1"/>
  <c r="C27" i="1"/>
  <c r="H26" i="1"/>
  <c r="I25" i="1"/>
  <c r="K24" i="1"/>
  <c r="J25" i="1"/>
  <c r="D28" i="1"/>
  <c r="E27" i="1"/>
  <c r="Q21" i="1"/>
  <c r="P22" i="1"/>
  <c r="O22" i="1"/>
  <c r="N23" i="1"/>
  <c r="U19" i="1"/>
  <c r="T20" i="1"/>
  <c r="S20" i="1"/>
  <c r="R21" i="1"/>
  <c r="F27" i="1"/>
  <c r="G26" i="1"/>
  <c r="L24" i="1"/>
  <c r="M23" i="1"/>
  <c r="Y18" i="1"/>
  <c r="X19" i="1"/>
  <c r="W18" i="1"/>
  <c r="V19" i="1"/>
  <c r="E28" i="1" l="1"/>
  <c r="D29" i="1"/>
  <c r="I26" i="1"/>
  <c r="H27" i="1"/>
  <c r="O23" i="1"/>
  <c r="N24" i="1"/>
  <c r="M24" i="1"/>
  <c r="L25" i="1"/>
  <c r="Y19" i="1"/>
  <c r="X20" i="1"/>
  <c r="T21" i="1"/>
  <c r="U20" i="1"/>
  <c r="Q22" i="1"/>
  <c r="P23" i="1"/>
  <c r="K25" i="1"/>
  <c r="J26" i="1"/>
  <c r="W19" i="1"/>
  <c r="V20" i="1"/>
  <c r="S21" i="1"/>
  <c r="R22" i="1"/>
  <c r="F28" i="1"/>
  <c r="G27" i="1"/>
  <c r="B29" i="1"/>
  <c r="C28" i="1"/>
  <c r="R23" i="1" l="1"/>
  <c r="S22" i="1"/>
  <c r="L26" i="1"/>
  <c r="M25" i="1"/>
  <c r="C29" i="1"/>
  <c r="B30" i="1"/>
  <c r="K26" i="1"/>
  <c r="J27" i="1"/>
  <c r="H28" i="1"/>
  <c r="I27" i="1"/>
  <c r="T22" i="1"/>
  <c r="U21" i="1"/>
  <c r="W20" i="1"/>
  <c r="V21" i="1"/>
  <c r="P24" i="1"/>
  <c r="Q23" i="1"/>
  <c r="X21" i="1"/>
  <c r="Y20" i="1"/>
  <c r="O24" i="1"/>
  <c r="N25" i="1"/>
  <c r="D30" i="1"/>
  <c r="E29" i="1"/>
  <c r="G28" i="1"/>
  <c r="F29" i="1"/>
  <c r="L27" i="1" l="1"/>
  <c r="M26" i="1"/>
  <c r="N26" i="1"/>
  <c r="O25" i="1"/>
  <c r="K27" i="1"/>
  <c r="J28" i="1"/>
  <c r="T23" i="1"/>
  <c r="U22" i="1"/>
  <c r="C30" i="1"/>
  <c r="B31" i="1"/>
  <c r="G29" i="1"/>
  <c r="F30" i="1"/>
  <c r="Q24" i="1"/>
  <c r="P25" i="1"/>
  <c r="W21" i="1"/>
  <c r="V22" i="1"/>
  <c r="E30" i="1"/>
  <c r="D31" i="1"/>
  <c r="X22" i="1"/>
  <c r="Y21" i="1"/>
  <c r="H29" i="1"/>
  <c r="I28" i="1"/>
  <c r="S23" i="1"/>
  <c r="R24" i="1"/>
  <c r="R25" i="1" l="1"/>
  <c r="S24" i="1"/>
  <c r="F31" i="1"/>
  <c r="G30" i="1"/>
  <c r="U23" i="1"/>
  <c r="T24" i="1"/>
  <c r="O26" i="1"/>
  <c r="N27" i="1"/>
  <c r="E31" i="1"/>
  <c r="D32" i="1"/>
  <c r="K28" i="1"/>
  <c r="J29" i="1"/>
  <c r="W22" i="1"/>
  <c r="V23" i="1"/>
  <c r="Y22" i="1"/>
  <c r="X23" i="1"/>
  <c r="P26" i="1"/>
  <c r="Q25" i="1"/>
  <c r="B32" i="1"/>
  <c r="C31" i="1"/>
  <c r="I29" i="1"/>
  <c r="H30" i="1"/>
  <c r="M27" i="1"/>
  <c r="L28" i="1"/>
  <c r="J30" i="1" l="1"/>
  <c r="K29" i="1"/>
  <c r="G31" i="1"/>
  <c r="F32" i="1"/>
  <c r="O27" i="1"/>
  <c r="N28" i="1"/>
  <c r="D33" i="1"/>
  <c r="E32" i="1"/>
  <c r="E33" i="1" s="1"/>
  <c r="T25" i="1"/>
  <c r="U24" i="1"/>
  <c r="M28" i="1"/>
  <c r="L29" i="1"/>
  <c r="Y23" i="1"/>
  <c r="X24" i="1"/>
  <c r="B33" i="1"/>
  <c r="C32" i="1"/>
  <c r="I30" i="1"/>
  <c r="H31" i="1"/>
  <c r="V24" i="1"/>
  <c r="W23" i="1"/>
  <c r="Q26" i="1"/>
  <c r="P27" i="1"/>
  <c r="R26" i="1"/>
  <c r="S25" i="1"/>
  <c r="L30" i="1" l="1"/>
  <c r="M29" i="1"/>
  <c r="G32" i="1"/>
  <c r="F33" i="1"/>
  <c r="S26" i="1"/>
  <c r="R27" i="1"/>
  <c r="P28" i="1"/>
  <c r="Q27" i="1"/>
  <c r="W24" i="1"/>
  <c r="V25" i="1"/>
  <c r="C33" i="1"/>
  <c r="B34" i="1"/>
  <c r="I31" i="1"/>
  <c r="H32" i="1"/>
  <c r="X25" i="1"/>
  <c r="Y24" i="1"/>
  <c r="N29" i="1"/>
  <c r="O28" i="1"/>
  <c r="T26" i="1"/>
  <c r="U25" i="1"/>
  <c r="J31" i="1"/>
  <c r="K30" i="1"/>
  <c r="T27" i="1" l="1"/>
  <c r="U26" i="1"/>
  <c r="S27" i="1"/>
  <c r="R28" i="1"/>
  <c r="C34" i="1"/>
  <c r="B35" i="1"/>
  <c r="C35" i="1" s="1"/>
  <c r="F34" i="1"/>
  <c r="G33" i="1"/>
  <c r="Y25" i="1"/>
  <c r="X26" i="1"/>
  <c r="Q28" i="1"/>
  <c r="P29" i="1"/>
  <c r="H33" i="1"/>
  <c r="I32" i="1"/>
  <c r="W25" i="1"/>
  <c r="V26" i="1"/>
  <c r="K31" i="1"/>
  <c r="J32" i="1"/>
  <c r="O29" i="1"/>
  <c r="N30" i="1"/>
  <c r="M30" i="1"/>
  <c r="L31" i="1"/>
  <c r="V27" i="1" l="1"/>
  <c r="W26" i="1"/>
  <c r="Q29" i="1"/>
  <c r="P30" i="1"/>
  <c r="S28" i="1"/>
  <c r="R29" i="1"/>
  <c r="N31" i="1"/>
  <c r="O30" i="1"/>
  <c r="G34" i="1"/>
  <c r="F35" i="1"/>
  <c r="G35" i="1" s="1"/>
  <c r="M31" i="1"/>
  <c r="L32" i="1"/>
  <c r="K32" i="1"/>
  <c r="J33" i="1"/>
  <c r="X27" i="1"/>
  <c r="Y26" i="1"/>
  <c r="H34" i="1"/>
  <c r="I34" i="1" s="1"/>
  <c r="I33" i="1"/>
  <c r="T28" i="1"/>
  <c r="U27" i="1"/>
  <c r="X28" i="1" l="1"/>
  <c r="Y27" i="1"/>
  <c r="O31" i="1"/>
  <c r="N32" i="1"/>
  <c r="J34" i="1"/>
  <c r="K33" i="1"/>
  <c r="R30" i="1"/>
  <c r="S29" i="1"/>
  <c r="M32" i="1"/>
  <c r="L33" i="1"/>
  <c r="P31" i="1"/>
  <c r="Q30" i="1"/>
  <c r="T29" i="1"/>
  <c r="U28" i="1"/>
  <c r="V28" i="1"/>
  <c r="W27" i="1"/>
  <c r="P32" i="1" l="1"/>
  <c r="Q31" i="1"/>
  <c r="S30" i="1"/>
  <c r="R31" i="1"/>
  <c r="M33" i="1"/>
  <c r="L34" i="1"/>
  <c r="M34" i="1" s="1"/>
  <c r="N33" i="1"/>
  <c r="O32" i="1"/>
  <c r="V29" i="1"/>
  <c r="W28" i="1"/>
  <c r="U29" i="1"/>
  <c r="T30" i="1"/>
  <c r="K34" i="1"/>
  <c r="J35" i="1"/>
  <c r="K35" i="1" s="1"/>
  <c r="Y28" i="1"/>
  <c r="X29" i="1"/>
  <c r="Y29" i="1" l="1"/>
  <c r="X30" i="1"/>
  <c r="U30" i="1"/>
  <c r="T31" i="1"/>
  <c r="S31" i="1"/>
  <c r="R32" i="1"/>
  <c r="N34" i="1"/>
  <c r="O33" i="1"/>
  <c r="V30" i="1"/>
  <c r="W29" i="1"/>
  <c r="P33" i="1"/>
  <c r="Q32" i="1"/>
  <c r="T32" i="1" l="1"/>
  <c r="U31" i="1"/>
  <c r="N35" i="1"/>
  <c r="O35" i="1" s="1"/>
  <c r="O34" i="1"/>
  <c r="S32" i="1"/>
  <c r="R33" i="1"/>
  <c r="Y30" i="1"/>
  <c r="X31" i="1"/>
  <c r="P34" i="1"/>
  <c r="Q33" i="1"/>
  <c r="W30" i="1"/>
  <c r="V31" i="1"/>
  <c r="W31" i="1" l="1"/>
  <c r="V32" i="1"/>
  <c r="X32" i="1"/>
  <c r="Y31" i="1"/>
  <c r="S33" i="1"/>
  <c r="R34" i="1"/>
  <c r="S34" i="1" s="1"/>
  <c r="Q34" i="1"/>
  <c r="P35" i="1"/>
  <c r="Q35" i="1" s="1"/>
  <c r="U32" i="1"/>
  <c r="T33" i="1"/>
  <c r="Y32" i="1" l="1"/>
  <c r="X33" i="1"/>
  <c r="U33" i="1"/>
  <c r="T34" i="1"/>
  <c r="W32" i="1"/>
  <c r="V33" i="1"/>
  <c r="Y33" i="1" l="1"/>
  <c r="X34" i="1"/>
  <c r="U34" i="1"/>
  <c r="T35" i="1"/>
  <c r="U35" i="1" s="1"/>
  <c r="W33" i="1"/>
  <c r="V34" i="1"/>
  <c r="W34" i="1" s="1"/>
  <c r="Y34" i="1" l="1"/>
  <c r="X35" i="1"/>
  <c r="Y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gruner</author>
  </authors>
  <commentList>
    <comment ref="C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Bitte hier die Stammdaten erfassen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<sst xmlns="http://schemas.openxmlformats.org/spreadsheetml/2006/main" count="621" uniqueCount="94">
  <si>
    <t>bitte das Jahr eingeben (Rest ist automatisiert bis 2025 vorprogrammiert):</t>
  </si>
  <si>
    <t>Feste Feiertage</t>
  </si>
  <si>
    <t>Osteralgorithmus</t>
  </si>
  <si>
    <t>Neujahr</t>
  </si>
  <si>
    <t>K</t>
  </si>
  <si>
    <t>Heilige Drei Könige</t>
  </si>
  <si>
    <t>Karfreitag</t>
  </si>
  <si>
    <t>M</t>
  </si>
  <si>
    <t>Ostersonntag</t>
  </si>
  <si>
    <t>S</t>
  </si>
  <si>
    <t>Ostermontag</t>
  </si>
  <si>
    <t>A</t>
  </si>
  <si>
    <t>Maifeiertag</t>
  </si>
  <si>
    <t>D</t>
  </si>
  <si>
    <t>Christi Himmelfahrt</t>
  </si>
  <si>
    <t>R</t>
  </si>
  <si>
    <t>Pfingstsonntag</t>
  </si>
  <si>
    <t>OG</t>
  </si>
  <si>
    <t>Pfingstmontag</t>
  </si>
  <si>
    <t>SZ</t>
  </si>
  <si>
    <t>Frohnleichnam</t>
  </si>
  <si>
    <t>OE</t>
  </si>
  <si>
    <t>Mariä Himmelfahrt</t>
  </si>
  <si>
    <t>Tag der dt.Einheit</t>
  </si>
  <si>
    <t>OS</t>
  </si>
  <si>
    <t>Allerheiligen</t>
  </si>
  <si>
    <t>1. Weihnachtstag</t>
  </si>
  <si>
    <t>2. Weihnachtstag</t>
  </si>
  <si>
    <t>Arbeitnehmerbezogene Erfassung der täglichen Arbeitszeit</t>
  </si>
  <si>
    <r>
      <t>Arbeitgeber</t>
    </r>
    <r>
      <rPr>
        <sz val="9"/>
        <rFont val="Arial"/>
        <family val="2"/>
      </rPr>
      <t>:</t>
    </r>
  </si>
  <si>
    <r>
      <t>Mandanten-Nr</t>
    </r>
    <r>
      <rPr>
        <sz val="9"/>
        <rFont val="Arial"/>
        <family val="2"/>
      </rPr>
      <t>.:</t>
    </r>
  </si>
  <si>
    <r>
      <t>Arbeitnehmer</t>
    </r>
    <r>
      <rPr>
        <sz val="9"/>
        <rFont val="Arial"/>
        <family val="2"/>
      </rPr>
      <t>:</t>
    </r>
  </si>
  <si>
    <r>
      <t>Monat/Jahr</t>
    </r>
    <r>
      <rPr>
        <sz val="9"/>
        <rFont val="Arial"/>
        <family val="2"/>
      </rPr>
      <t xml:space="preserve">: </t>
    </r>
    <r>
      <rPr>
        <b/>
        <sz val="9"/>
        <rFont val="Arial"/>
        <family val="2"/>
      </rPr>
      <t xml:space="preserve"> </t>
    </r>
  </si>
  <si>
    <t>Tägliche Arbeitszeit (= Nettoarbeitszeit)</t>
  </si>
  <si>
    <t>Vergütung</t>
  </si>
  <si>
    <t>Bemerkung über</t>
  </si>
  <si>
    <t>Tag</t>
  </si>
  <si>
    <r>
      <t>Pausen-zeiten</t>
    </r>
    <r>
      <rPr>
        <sz val="9"/>
        <rFont val="Arial"/>
        <family val="2"/>
      </rPr>
      <t xml:space="preserve"> (xx:xx)</t>
    </r>
  </si>
  <si>
    <r>
      <t>Dauer</t>
    </r>
    <r>
      <rPr>
        <sz val="9"/>
        <rFont val="Arial"/>
        <family val="2"/>
      </rPr>
      <t xml:space="preserve"> Regel</t>
    </r>
  </si>
  <si>
    <t>Dauer Industrie</t>
  </si>
  <si>
    <t>sonstige bezahlte Stunden</t>
  </si>
  <si>
    <t>Entgelt in EUR</t>
  </si>
  <si>
    <t>Urlaub usw.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</si>
  <si>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</si>
  <si>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</si>
  <si>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</si>
  <si>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</si>
  <si>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</si>
  <si>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</si>
  <si>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</si>
  <si>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</si>
  <si>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</si>
  <si>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</si>
  <si>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</si>
  <si>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</si>
  <si>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</si>
  <si>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</si>
  <si>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</si>
  <si>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</si>
  <si>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</si>
  <si>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</si>
  <si>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</si>
  <si>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</si>
  <si>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</si>
  <si>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</si>
  <si>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</si>
  <si>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</si>
  <si>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</si>
  <si>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</si>
  <si>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</si>
  <si>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</si>
  <si>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</si>
  <si>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</si>
  <si>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</si>
  <si>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Summe:</t>
  </si>
  <si>
    <t>Arbeitseinsatz in Stunden pro Tag (Industriezeit)</t>
  </si>
  <si>
    <t>Name, Vorname</t>
  </si>
  <si>
    <t>Stunden</t>
  </si>
  <si>
    <r>
      <t>Monat/Jahr</t>
    </r>
    <r>
      <rPr>
        <sz val="9"/>
        <rFont val="Arial"/>
        <family val="2"/>
      </rPr>
      <t>:</t>
    </r>
  </si>
  <si>
    <t>Tätigkeitsort, Art der Arbeit, Arbeitsausfall wegen Urlaub (U), Feiertag (F), Krankheit (K), …</t>
  </si>
  <si>
    <t>abweich. Stunden-lohn</t>
  </si>
  <si>
    <t>Entgelt-summe</t>
  </si>
  <si>
    <t>Stundenlohn (fest):</t>
  </si>
  <si>
    <t>Lfd. Personalnummer</t>
  </si>
  <si>
    <t>Kalendertag</t>
  </si>
  <si>
    <t>Stunden gesamt</t>
  </si>
  <si>
    <r>
      <t>Arbeits-beginn</t>
    </r>
    <r>
      <rPr>
        <sz val="9"/>
        <rFont val="Arial"/>
        <family val="2"/>
      </rPr>
      <t xml:space="preserve"> (xx:xx)</t>
    </r>
  </si>
  <si>
    <r>
      <t xml:space="preserve">Arbeits-ende </t>
    </r>
    <r>
      <rPr>
        <sz val="9"/>
        <rFont val="Arial"/>
        <family val="2"/>
      </rPr>
      <t>(xx:xx)</t>
    </r>
  </si>
  <si>
    <t>Lfd. Personal-nummer:</t>
  </si>
  <si>
    <t>Mustermandant</t>
  </si>
  <si>
    <t>Datum/Unterschrift Arbeitnehmer</t>
  </si>
  <si>
    <t>Datum / Unterschrift Arbeitnehmer</t>
  </si>
  <si>
    <r>
      <t>Mandanten-Nummer</t>
    </r>
    <r>
      <rPr>
        <sz val="9"/>
        <rFont val="Arial"/>
        <family val="2"/>
      </rPr>
      <t>:</t>
    </r>
  </si>
  <si>
    <t>Gesamtübersicht - Gruppennachweis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</si>
</sst>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mmmm"/>
    <numFmt numFmtId="165" formatCode="d"/>
    <numFmt numFmtId="166" formatCode="ddd"/>
    <numFmt numFmtId="167" formatCode="dd/mm/"/>
    <numFmt numFmtId="168" formatCode="ddd\ dd/mm/yyyy"/>
    <numFmt numFmtId="169" formatCode="[$-F800]dddd\,\ mmmm\ dd\,\ yyyy"/>
    <numFmt numFmtId="170" formatCode="h:mm;@"/>
    <numFmt numFmtId="171" formatCode="[h]:mm"/>
    <numFmt numFmtId="172" formatCode="#,##0.00\ &quot;€&quot;"/>
    <numFmt numFmtId="173" formatCode="_-* #,##0.00\ [$€]_-;\-* #,##0.00\ [$€]_-;_-* &quot;-&quot;??\ [$€]_-;_-@_-"/>
    <numFmt numFmtId="174" formatCode="mmm\ yyyy"/>
  </numFmts>
  <fonts count="25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sz val="9"/>
      <color indexed="8"/>
      <name val="Trebuchet MS"/>
      <family val="2"/>
    </font>
    <font>
      <sz val="10"/>
      <color indexed="10"/>
      <name val="Arial"/>
      <family val="2"/>
    </font>
    <font>
      <sz val="9"/>
      <name val="Trebuchet MS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MetaOT-Norm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rgb="FF00857D"/>
      <name val="Arial"/>
      <family val="2"/>
    </font>
    <font>
      <b/>
      <i/>
      <sz val="11"/>
      <color rgb="FF00857D"/>
      <name val="Arial"/>
      <family val="2"/>
    </font>
    <font>
      <b/>
      <i/>
      <sz val="9"/>
      <color rgb="FF00857D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F2F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173" fontId="1" fillId="0" borderId="0" applyFont="0" applyFill="0" applyBorder="0" applyAlignment="0" applyProtection="0"/>
    <xf numFmtId="0" fontId="1" fillId="0" borderId="0" applyFill="0"/>
    <xf numFmtId="0" fontId="1" fillId="0" borderId="0"/>
  </cellStyleXfs>
  <cellXfs count="157">
    <xf numFmtId="0" fontId="0" fillId="0" borderId="0" xfId="0"/>
    <xf numFmtId="0" fontId="2" fillId="2" borderId="0" xfId="3" applyFont="1" applyFill="1" applyProtection="1">
      <protection hidden="1"/>
    </xf>
    <xf numFmtId="0" fontId="3" fillId="2" borderId="0" xfId="3" applyFont="1" applyFill="1" applyProtection="1">
      <protection hidden="1"/>
    </xf>
    <xf numFmtId="0" fontId="1" fillId="2" borderId="0" xfId="3" applyFill="1" applyProtection="1">
      <protection hidden="1"/>
    </xf>
    <xf numFmtId="0" fontId="1" fillId="2" borderId="0" xfId="3" applyFill="1" applyAlignment="1" applyProtection="1">
      <alignment horizontal="center"/>
      <protection hidden="1"/>
    </xf>
    <xf numFmtId="165" fontId="6" fillId="3" borderId="1" xfId="3" applyNumberFormat="1" applyFont="1" applyFill="1" applyBorder="1" applyAlignment="1" applyProtection="1">
      <alignment horizontal="right" vertical="center"/>
      <protection hidden="1"/>
    </xf>
    <xf numFmtId="166" fontId="6" fillId="3" borderId="1" xfId="3" applyNumberFormat="1" applyFont="1" applyFill="1" applyBorder="1" applyAlignment="1" applyProtection="1">
      <alignment horizontal="right" vertical="center"/>
      <protection hidden="1"/>
    </xf>
    <xf numFmtId="167" fontId="7" fillId="2" borderId="0" xfId="3" applyNumberFormat="1" applyFont="1" applyFill="1" applyProtection="1">
      <protection hidden="1"/>
    </xf>
    <xf numFmtId="168" fontId="7" fillId="2" borderId="0" xfId="3" applyNumberFormat="1" applyFont="1" applyFill="1" applyProtection="1">
      <protection hidden="1"/>
    </xf>
    <xf numFmtId="49" fontId="7" fillId="2" borderId="0" xfId="3" applyNumberFormat="1" applyFont="1" applyFill="1" applyProtection="1">
      <protection hidden="1"/>
    </xf>
    <xf numFmtId="0" fontId="7" fillId="2" borderId="0" xfId="3" applyFont="1" applyFill="1" applyProtection="1">
      <protection hidden="1"/>
    </xf>
    <xf numFmtId="165" fontId="6" fillId="0" borderId="1" xfId="3" applyNumberFormat="1" applyFont="1" applyBorder="1" applyAlignment="1" applyProtection="1">
      <alignment horizontal="right" vertical="center"/>
      <protection hidden="1"/>
    </xf>
    <xf numFmtId="166" fontId="8" fillId="0" borderId="1" xfId="3" applyNumberFormat="1" applyFont="1" applyBorder="1" applyAlignment="1" applyProtection="1">
      <alignment horizontal="right" vertical="center"/>
      <protection hidden="1"/>
    </xf>
    <xf numFmtId="165" fontId="6" fillId="2" borderId="1" xfId="3" applyNumberFormat="1" applyFont="1" applyFill="1" applyBorder="1" applyAlignment="1" applyProtection="1">
      <alignment horizontal="right" vertical="center"/>
      <protection hidden="1"/>
    </xf>
    <xf numFmtId="166" fontId="6" fillId="2" borderId="1" xfId="3" applyNumberFormat="1" applyFont="1" applyFill="1" applyBorder="1" applyAlignment="1" applyProtection="1">
      <alignment horizontal="right" vertical="center"/>
      <protection hidden="1"/>
    </xf>
    <xf numFmtId="0" fontId="5" fillId="2" borderId="0" xfId="3" applyFont="1" applyFill="1" applyAlignment="1" applyProtection="1">
      <alignment horizontal="center"/>
      <protection hidden="1"/>
    </xf>
    <xf numFmtId="1" fontId="5" fillId="2" borderId="0" xfId="3" applyNumberFormat="1" applyFont="1" applyFill="1" applyAlignment="1" applyProtection="1">
      <alignment horizontal="center"/>
      <protection hidden="1"/>
    </xf>
    <xf numFmtId="14" fontId="1" fillId="2" borderId="0" xfId="3" applyNumberFormat="1" applyFill="1" applyProtection="1">
      <protection hidden="1"/>
    </xf>
    <xf numFmtId="0" fontId="1" fillId="5" borderId="0" xfId="3" applyFill="1" applyProtection="1">
      <protection hidden="1"/>
    </xf>
    <xf numFmtId="0" fontId="1" fillId="5" borderId="0" xfId="2" applyFill="1" applyProtection="1">
      <protection hidden="1"/>
    </xf>
    <xf numFmtId="1" fontId="1" fillId="2" borderId="0" xfId="3" applyNumberFormat="1" applyFill="1" applyProtection="1">
      <protection hidden="1"/>
    </xf>
    <xf numFmtId="1" fontId="1" fillId="2" borderId="0" xfId="2" applyNumberFormat="1" applyFill="1" applyProtection="1">
      <protection hidden="1"/>
    </xf>
    <xf numFmtId="1" fontId="1" fillId="2" borderId="2" xfId="3" applyNumberFormat="1" applyFill="1" applyBorder="1" applyProtection="1">
      <protection hidden="1"/>
    </xf>
    <xf numFmtId="168" fontId="1" fillId="2" borderId="0" xfId="3" applyNumberFormat="1" applyFill="1" applyProtection="1">
      <protection hidden="1"/>
    </xf>
    <xf numFmtId="167" fontId="10" fillId="2" borderId="0" xfId="3" applyNumberFormat="1" applyFont="1" applyFill="1" applyProtection="1">
      <protection hidden="1"/>
    </xf>
    <xf numFmtId="169" fontId="10" fillId="2" borderId="0" xfId="3" applyNumberFormat="1" applyFont="1" applyFill="1" applyProtection="1">
      <protection hidden="1"/>
    </xf>
    <xf numFmtId="0" fontId="1" fillId="0" borderId="0" xfId="2" applyProtection="1">
      <protection hidden="1"/>
    </xf>
    <xf numFmtId="0" fontId="12" fillId="5" borderId="0" xfId="0" applyFont="1" applyFill="1"/>
    <xf numFmtId="0" fontId="12" fillId="0" borderId="0" xfId="0" applyFont="1"/>
    <xf numFmtId="0" fontId="13" fillId="5" borderId="0" xfId="0" applyFont="1" applyFill="1"/>
    <xf numFmtId="0" fontId="10" fillId="5" borderId="0" xfId="0" applyFont="1" applyFill="1"/>
    <xf numFmtId="0" fontId="10" fillId="0" borderId="0" xfId="0" applyFont="1"/>
    <xf numFmtId="0" fontId="0" fillId="5" borderId="0" xfId="0" applyFill="1"/>
    <xf numFmtId="0" fontId="10" fillId="5" borderId="0" xfId="0" applyFont="1" applyFill="1" applyAlignment="1">
      <alignment wrapText="1"/>
    </xf>
    <xf numFmtId="0" fontId="14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0" fillId="5" borderId="0" xfId="0" applyFont="1" applyFill="1" applyAlignment="1">
      <alignment horizontal="center"/>
    </xf>
    <xf numFmtId="170" fontId="16" fillId="6" borderId="3" xfId="0" applyNumberFormat="1" applyFont="1" applyFill="1" applyBorder="1" applyAlignment="1">
      <alignment horizontal="center"/>
    </xf>
    <xf numFmtId="4" fontId="22" fillId="6" borderId="4" xfId="0" applyNumberFormat="1" applyFont="1" applyFill="1" applyBorder="1" applyAlignment="1">
      <alignment horizontal="center"/>
    </xf>
    <xf numFmtId="4" fontId="17" fillId="5" borderId="2" xfId="0" applyNumberFormat="1" applyFont="1" applyFill="1" applyBorder="1" applyAlignment="1">
      <alignment horizontal="right"/>
    </xf>
    <xf numFmtId="46" fontId="10" fillId="5" borderId="0" xfId="0" applyNumberFormat="1" applyFont="1" applyFill="1"/>
    <xf numFmtId="0" fontId="18" fillId="5" borderId="0" xfId="0" applyFont="1" applyFill="1" applyAlignment="1">
      <alignment horizontal="center"/>
    </xf>
    <xf numFmtId="171" fontId="17" fillId="5" borderId="5" xfId="0" applyNumberFormat="1" applyFont="1" applyFill="1" applyBorder="1" applyAlignment="1">
      <alignment horizontal="center"/>
    </xf>
    <xf numFmtId="4" fontId="23" fillId="5" borderId="5" xfId="0" applyNumberFormat="1" applyFont="1" applyFill="1" applyBorder="1" applyAlignment="1">
      <alignment horizontal="center"/>
    </xf>
    <xf numFmtId="2" fontId="16" fillId="5" borderId="5" xfId="0" applyNumberFormat="1" applyFont="1" applyFill="1" applyBorder="1" applyAlignment="1">
      <alignment horizontal="center"/>
    </xf>
    <xf numFmtId="2" fontId="16" fillId="5" borderId="5" xfId="0" applyNumberFormat="1" applyFont="1" applyFill="1" applyBorder="1" applyAlignment="1">
      <alignment horizontal="right"/>
    </xf>
    <xf numFmtId="4" fontId="17" fillId="5" borderId="5" xfId="0" applyNumberFormat="1" applyFont="1" applyFill="1" applyBorder="1" applyAlignment="1">
      <alignment horizontal="right"/>
    </xf>
    <xf numFmtId="0" fontId="10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3" fillId="7" borderId="6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3" fillId="7" borderId="8" xfId="0" applyFont="1" applyFill="1" applyBorder="1" applyAlignment="1">
      <alignment horizontal="left" vertical="center"/>
    </xf>
    <xf numFmtId="0" fontId="13" fillId="7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center" vertical="center"/>
    </xf>
    <xf numFmtId="172" fontId="13" fillId="5" borderId="0" xfId="0" applyNumberFormat="1" applyFont="1" applyFill="1" applyAlignment="1">
      <alignment horizontal="center" vertical="center"/>
    </xf>
    <xf numFmtId="172" fontId="10" fillId="5" borderId="0" xfId="0" applyNumberFormat="1" applyFont="1" applyFill="1" applyAlignment="1">
      <alignment horizontal="center" vertical="center"/>
    </xf>
    <xf numFmtId="17" fontId="10" fillId="5" borderId="0" xfId="0" applyNumberFormat="1" applyFont="1" applyFill="1"/>
    <xf numFmtId="0" fontId="13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17" fontId="10" fillId="5" borderId="0" xfId="0" applyNumberFormat="1" applyFont="1" applyFill="1" applyAlignment="1">
      <alignment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center" vertical="center"/>
    </xf>
    <xf numFmtId="4" fontId="10" fillId="5" borderId="9" xfId="0" applyNumberFormat="1" applyFont="1" applyFill="1" applyBorder="1" applyAlignment="1">
      <alignment horizontal="center" vertical="center"/>
    </xf>
    <xf numFmtId="17" fontId="10" fillId="0" borderId="0" xfId="0" applyNumberFormat="1" applyFont="1" applyAlignment="1">
      <alignment vertical="center"/>
    </xf>
    <xf numFmtId="170" fontId="16" fillId="8" borderId="13" xfId="0" applyNumberFormat="1" applyFont="1" applyFill="1" applyBorder="1" applyAlignment="1" applyProtection="1">
      <alignment horizontal="center"/>
      <protection locked="0"/>
    </xf>
    <xf numFmtId="2" fontId="16" fillId="8" borderId="14" xfId="0" applyNumberFormat="1" applyFont="1" applyFill="1" applyBorder="1" applyAlignment="1" applyProtection="1">
      <alignment horizontal="center"/>
      <protection locked="0"/>
    </xf>
    <xf numFmtId="172" fontId="16" fillId="8" borderId="2" xfId="0" applyNumberFormat="1" applyFont="1" applyFill="1" applyBorder="1" applyAlignment="1" applyProtection="1">
      <alignment horizontal="right"/>
      <protection locked="0"/>
    </xf>
    <xf numFmtId="0" fontId="13" fillId="5" borderId="10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13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4" fontId="13" fillId="5" borderId="9" xfId="0" applyNumberFormat="1" applyFont="1" applyFill="1" applyBorder="1" applyAlignment="1">
      <alignment horizontal="center" vertical="center"/>
    </xf>
    <xf numFmtId="0" fontId="17" fillId="5" borderId="0" xfId="0" applyFont="1" applyFill="1"/>
    <xf numFmtId="4" fontId="17" fillId="5" borderId="0" xfId="0" applyNumberFormat="1" applyFont="1" applyFill="1"/>
    <xf numFmtId="0" fontId="10" fillId="9" borderId="15" xfId="0" applyFont="1" applyFill="1" applyBorder="1" applyProtection="1">
      <protection locked="0"/>
    </xf>
    <xf numFmtId="14" fontId="18" fillId="9" borderId="16" xfId="0" applyNumberFormat="1" applyFont="1" applyFill="1" applyBorder="1" applyAlignment="1" applyProtection="1">
      <alignment horizontal="left"/>
      <protection locked="0"/>
    </xf>
    <xf numFmtId="0" fontId="13" fillId="7" borderId="17" xfId="0" applyFont="1" applyFill="1" applyBorder="1" applyAlignment="1">
      <alignment horizontal="left" vertical="center"/>
    </xf>
    <xf numFmtId="166" fontId="13" fillId="7" borderId="9" xfId="0" applyNumberFormat="1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11" fillId="8" borderId="0" xfId="0" applyFont="1" applyFill="1" applyAlignment="1" applyProtection="1">
      <alignment horizontal="left" vertical="center"/>
      <protection locked="0"/>
    </xf>
    <xf numFmtId="0" fontId="11" fillId="8" borderId="17" xfId="0" applyFont="1" applyFill="1" applyBorder="1" applyAlignment="1" applyProtection="1">
      <alignment horizontal="left" vertical="center"/>
      <protection locked="0"/>
    </xf>
    <xf numFmtId="0" fontId="13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174" fontId="11" fillId="8" borderId="20" xfId="0" applyNumberFormat="1" applyFont="1" applyFill="1" applyBorder="1" applyAlignment="1" applyProtection="1">
      <alignment horizontal="center" vertical="center"/>
      <protection locked="0"/>
    </xf>
    <xf numFmtId="174" fontId="11" fillId="8" borderId="17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>
      <alignment wrapText="1"/>
    </xf>
    <xf numFmtId="0" fontId="0" fillId="0" borderId="0" xfId="0" applyAlignment="1">
      <alignment wrapText="1"/>
    </xf>
    <xf numFmtId="172" fontId="17" fillId="8" borderId="0" xfId="0" applyNumberFormat="1" applyFont="1" applyFill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3" fillId="5" borderId="0" xfId="0" applyFont="1" applyFill="1" applyAlignment="1">
      <alignment horizontal="right"/>
    </xf>
    <xf numFmtId="0" fontId="0" fillId="0" borderId="0" xfId="0"/>
    <xf numFmtId="0" fontId="17" fillId="8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174" fontId="17" fillId="5" borderId="0" xfId="0" applyNumberFormat="1" applyFont="1" applyFill="1"/>
    <xf numFmtId="174" fontId="17" fillId="0" borderId="17" xfId="0" applyNumberFormat="1" applyFont="1" applyBorder="1"/>
    <xf numFmtId="0" fontId="17" fillId="8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1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7" fillId="0" borderId="17" xfId="0" applyFont="1" applyBorder="1" applyAlignment="1">
      <alignment horizontal="left"/>
    </xf>
    <xf numFmtId="0" fontId="17" fillId="5" borderId="0" xfId="0" applyFont="1" applyFill="1"/>
    <xf numFmtId="0" fontId="17" fillId="0" borderId="17" xfId="0" applyFont="1" applyBorder="1"/>
    <xf numFmtId="0" fontId="10" fillId="7" borderId="23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0" fillId="8" borderId="21" xfId="0" applyFont="1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13" fillId="7" borderId="10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left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4" fillId="7" borderId="24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8" borderId="26" xfId="0" applyFont="1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18" fillId="5" borderId="0" xfId="0" applyFont="1" applyFill="1" applyAlignment="1">
      <alignment horizontal="center"/>
    </xf>
    <xf numFmtId="174" fontId="17" fillId="5" borderId="17" xfId="0" applyNumberFormat="1" applyFont="1" applyFill="1" applyBorder="1"/>
    <xf numFmtId="1" fontId="4" fillId="4" borderId="1" xfId="3" applyNumberFormat="1" applyFont="1" applyFill="1" applyBorder="1" applyAlignment="1" applyProtection="1">
      <alignment horizontal="center" vertical="center"/>
      <protection locked="0" hidden="1"/>
    </xf>
    <xf numFmtId="1" fontId="4" fillId="4" borderId="27" xfId="3" applyNumberFormat="1" applyFont="1" applyFill="1" applyBorder="1" applyAlignment="1" applyProtection="1">
      <alignment horizontal="center" vertical="center"/>
      <protection locked="0" hidden="1"/>
    </xf>
    <xf numFmtId="14" fontId="5" fillId="2" borderId="0" xfId="3" applyNumberFormat="1" applyFont="1" applyFill="1" applyAlignment="1" applyProtection="1">
      <alignment horizontal="center"/>
      <protection hidden="1"/>
    </xf>
    <xf numFmtId="164" fontId="5" fillId="4" borderId="28" xfId="3" applyNumberFormat="1" applyFont="1" applyFill="1" applyBorder="1" applyAlignment="1" applyProtection="1">
      <alignment horizontal="center"/>
      <protection hidden="1"/>
    </xf>
    <xf numFmtId="168" fontId="1" fillId="2" borderId="0" xfId="3" applyNumberFormat="1" applyFill="1" applyAlignment="1" applyProtection="1">
      <alignment horizontal="center"/>
      <protection hidden="1"/>
    </xf>
    <xf numFmtId="168" fontId="1" fillId="2" borderId="0" xfId="2" applyNumberFormat="1" applyFill="1" applyAlignment="1" applyProtection="1">
      <alignment horizontal="center"/>
      <protection hidden="1"/>
    </xf>
    <xf numFmtId="0" fontId="3" fillId="2" borderId="29" xfId="3" applyFont="1" applyFill="1" applyBorder="1" applyAlignment="1" applyProtection="1">
      <alignment horizontal="center"/>
      <protection hidden="1"/>
    </xf>
    <xf numFmtId="0" fontId="3" fillId="2" borderId="0" xfId="3" applyFont="1" applyFill="1" applyAlignment="1" applyProtection="1">
      <alignment horizontal="center"/>
      <protection hidden="1"/>
    </xf>
    <xf numFmtId="168" fontId="7" fillId="2" borderId="0" xfId="3" applyNumberFormat="1" applyFont="1" applyFill="1" applyAlignment="1" applyProtection="1">
      <alignment horizontal="center"/>
      <protection hidden="1"/>
    </xf>
    <xf numFmtId="168" fontId="9" fillId="2" borderId="0" xfId="2" applyNumberFormat="1" applyFont="1" applyFill="1" applyAlignment="1" applyProtection="1">
      <alignment horizontal="center"/>
      <protection hidden="1"/>
    </xf>
    <xf numFmtId="168" fontId="10" fillId="2" borderId="0" xfId="3" applyNumberFormat="1" applyFont="1" applyFill="1" applyAlignment="1" applyProtection="1">
      <alignment horizontal="left"/>
      <protection hidden="1"/>
    </xf>
    <xf numFmtId="169" fontId="10" fillId="2" borderId="0" xfId="3" applyNumberFormat="1" applyFont="1" applyFill="1" applyAlignment="1" applyProtection="1">
      <alignment horizontal="left"/>
      <protection hidden="1"/>
    </xf>
  </cellXfs>
  <cellStyles count="4">
    <cellStyle name="Euro" xfId="1" xr:uid="{00000000-0005-0000-0000-000000000000}"/>
    <cellStyle name="Standard" xfId="0" builtinId="0"/>
    <cellStyle name="Standard 2" xfId="2" xr:uid="{00000000-0005-0000-0000-000002000000}"/>
    <cellStyle name="Standard_Kalender" xfId="3" xr:uid="{00000000-0005-0000-0000-000003000000}"/>
  </cellStyles>
  <dxfs count="4"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6"/>
        </patternFill>
      </fill>
    </dxf>
    <dxf>
      <font>
        <color rgb="FF00857D"/>
      </font>
      <fill>
        <patternFill>
          <bgColor rgb="FFE6F2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0</xdr:row>
      <xdr:rowOff>28575</xdr:rowOff>
    </xdr:from>
    <xdr:to>
      <xdr:col>11</xdr:col>
      <xdr:colOff>2000850</xdr:colOff>
      <xdr:row>0</xdr:row>
      <xdr:rowOff>478575</xdr:rowOff>
    </xdr:to>
    <xdr:pic>
      <xdr:nvPicPr>
        <xdr:cNvPr id="11290" name="Grafik 1" descr="ETL_logo-2c-HKS-53-Schw_02-08.jpg">
          <a:extLst>
            <a:ext uri="{FF2B5EF4-FFF2-40B4-BE49-F238E27FC236}">
              <a16:creationId xmlns:a16="http://schemas.microsoft.com/office/drawing/2014/main" id="{00000000-0008-0000-0000-00001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20578" name="Grafik 1" descr="ETL_logo-2c-HKS-53-Schw_02-08.jpg">
          <a:extLst>
            <a:ext uri="{FF2B5EF4-FFF2-40B4-BE49-F238E27FC236}">
              <a16:creationId xmlns:a16="http://schemas.microsoft.com/office/drawing/2014/main" id="{00000000-0008-0000-0900-00006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21602" name="Grafik 1" descr="ETL_logo-2c-HKS-53-Schw_02-08.jpg">
          <a:extLst>
            <a:ext uri="{FF2B5EF4-FFF2-40B4-BE49-F238E27FC236}">
              <a16:creationId xmlns:a16="http://schemas.microsoft.com/office/drawing/2014/main" id="{00000000-0008-0000-0A00-00006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12305" name="Grafik 1" descr="ETL_logo-2c-HKS-53-Schw_02-08.jpg">
          <a:extLst>
            <a:ext uri="{FF2B5EF4-FFF2-40B4-BE49-F238E27FC236}">
              <a16:creationId xmlns:a16="http://schemas.microsoft.com/office/drawing/2014/main" id="{00000000-0008-0000-0100-00001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1191225</xdr:colOff>
      <xdr:row>1</xdr:row>
      <xdr:rowOff>65943</xdr:rowOff>
    </xdr:to>
    <xdr:pic>
      <xdr:nvPicPr>
        <xdr:cNvPr id="13377" name="Grafik 1" descr="ETL_logo-2c-HKS-53-Schw_02-08.jpg">
          <a:extLst>
            <a:ext uri="{FF2B5EF4-FFF2-40B4-BE49-F238E27FC236}">
              <a16:creationId xmlns:a16="http://schemas.microsoft.com/office/drawing/2014/main" id="{00000000-0008-0000-0200-00004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9310" y="28575"/>
          <a:ext cx="838800" cy="32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14385" name="Grafik 1" descr="ETL_logo-2c-HKS-53-Schw_02-08.jpg">
          <a:extLst>
            <a:ext uri="{FF2B5EF4-FFF2-40B4-BE49-F238E27FC236}">
              <a16:creationId xmlns:a16="http://schemas.microsoft.com/office/drawing/2014/main" id="{00000000-0008-0000-0300-00003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15457" name="Grafik 1" descr="ETL_logo-2c-HKS-53-Schw_02-08.jpg">
          <a:extLst>
            <a:ext uri="{FF2B5EF4-FFF2-40B4-BE49-F238E27FC236}">
              <a16:creationId xmlns:a16="http://schemas.microsoft.com/office/drawing/2014/main" id="{00000000-0008-0000-0400-00006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16482" name="Grafik 1" descr="ETL_logo-2c-HKS-53-Schw_02-08.jpg">
          <a:extLst>
            <a:ext uri="{FF2B5EF4-FFF2-40B4-BE49-F238E27FC236}">
              <a16:creationId xmlns:a16="http://schemas.microsoft.com/office/drawing/2014/main" id="{00000000-0008-0000-0500-00006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17506" name="Grafik 1" descr="ETL_logo-2c-HKS-53-Schw_02-08.jpg">
          <a:extLst>
            <a:ext uri="{FF2B5EF4-FFF2-40B4-BE49-F238E27FC236}">
              <a16:creationId xmlns:a16="http://schemas.microsoft.com/office/drawing/2014/main" id="{00000000-0008-0000-0600-00006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18530" name="Grafik 1" descr="ETL_logo-2c-HKS-53-Schw_02-08.jpg">
          <a:extLst>
            <a:ext uri="{FF2B5EF4-FFF2-40B4-BE49-F238E27FC236}">
              <a16:creationId xmlns:a16="http://schemas.microsoft.com/office/drawing/2014/main" id="{00000000-0008-0000-0700-00006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0</xdr:row>
      <xdr:rowOff>28575</xdr:rowOff>
    </xdr:from>
    <xdr:to>
      <xdr:col>11</xdr:col>
      <xdr:colOff>1648425</xdr:colOff>
      <xdr:row>0</xdr:row>
      <xdr:rowOff>478575</xdr:rowOff>
    </xdr:to>
    <xdr:pic>
      <xdr:nvPicPr>
        <xdr:cNvPr id="19554" name="Grafik 1" descr="ETL_logo-2c-HKS-53-Schw_02-08.jpg">
          <a:extLst>
            <a:ext uri="{FF2B5EF4-FFF2-40B4-BE49-F238E27FC236}">
              <a16:creationId xmlns:a16="http://schemas.microsoft.com/office/drawing/2014/main" id="{00000000-0008-0000-0800-00006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575"/>
          <a:ext cx="1296000" cy="45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8"/>
  <sheetViews>
    <sheetView zoomScaleNormal="100" zoomScaleSheetLayoutView="100" workbookViewId="0">
      <selection activeCell="C9" sqref="C9:D10"/>
    </sheetView>
  </sheetViews>
  <sheetFormatPr baseColWidth="10" defaultColWidth="3.7109375" defaultRowHeight="12"/>
  <cols>
    <col min="1" max="1" width="4.140625" style="48" customWidth="1"/>
    <col min="2" max="2" width="14.5703125" style="48" customWidth="1"/>
    <col min="3" max="3" width="8.5703125" style="48" customWidth="1"/>
    <col min="4" max="13" width="13.28515625" style="48" customWidth="1"/>
    <col min="14" max="16" width="16" style="48" hidden="1" customWidth="1"/>
    <col min="17" max="17" width="6" style="48" customWidth="1"/>
    <col min="18" max="19" width="6" style="50" customWidth="1"/>
    <col min="20" max="21" width="2.85546875" style="50" customWidth="1"/>
    <col min="22" max="22" width="6" style="50" customWidth="1"/>
    <col min="23" max="24" width="9.28515625" style="50" customWidth="1"/>
    <col min="25" max="25" width="11.42578125" style="50" customWidth="1"/>
    <col min="26" max="26" width="0" style="50" hidden="1" customWidth="1"/>
    <col min="27" max="255" width="11.42578125" style="50" customWidth="1"/>
    <col min="256" max="16384" width="3.7109375" style="50"/>
  </cols>
  <sheetData>
    <row r="1" spans="1:32" ht="15.75">
      <c r="A1" s="94" t="s">
        <v>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N1" s="66"/>
      <c r="R1" s="48"/>
      <c r="S1" s="48"/>
      <c r="T1" s="48"/>
      <c r="U1" s="48"/>
      <c r="V1" s="48"/>
      <c r="W1" s="48"/>
      <c r="X1" s="49"/>
      <c r="Y1" s="48"/>
      <c r="Z1" s="48"/>
      <c r="AA1" s="48"/>
    </row>
    <row r="2" spans="1:32" s="48" customFormat="1" ht="15.75">
      <c r="A2" s="94" t="s">
        <v>93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N2" s="66"/>
    </row>
    <row r="3" spans="1:32" s="48" customFormat="1" ht="7.5" customHeight="1"/>
    <row r="4" spans="1:32" s="48" customFormat="1" ht="12.75" customHeight="1">
      <c r="C4" s="91" t="s">
        <v>89</v>
      </c>
      <c r="D4" s="91"/>
      <c r="E4" s="91"/>
      <c r="F4" s="91"/>
      <c r="G4" s="91"/>
      <c r="K4" s="95"/>
      <c r="L4" s="95"/>
      <c r="M4" s="95"/>
    </row>
    <row r="5" spans="1:32" s="48" customFormat="1" ht="12.75" customHeight="1">
      <c r="A5" s="51" t="s">
        <v>29</v>
      </c>
      <c r="B5" s="51"/>
      <c r="C5" s="92"/>
      <c r="D5" s="92"/>
      <c r="E5" s="92"/>
      <c r="F5" s="92"/>
      <c r="G5" s="92"/>
      <c r="I5" s="96"/>
      <c r="J5" s="97"/>
      <c r="K5" s="95"/>
      <c r="L5" s="95"/>
      <c r="M5" s="95"/>
    </row>
    <row r="6" spans="1:32" s="48" customFormat="1" ht="7.5" customHeight="1">
      <c r="A6" s="51"/>
      <c r="B6" s="51"/>
      <c r="C6" s="52"/>
      <c r="D6" s="52"/>
      <c r="E6" s="52"/>
      <c r="F6" s="52"/>
      <c r="G6" s="52"/>
      <c r="J6" s="77"/>
    </row>
    <row r="7" spans="1:32" s="48" customFormat="1" ht="12.75" customHeight="1">
      <c r="C7" s="91">
        <v>12345</v>
      </c>
      <c r="D7" s="91"/>
      <c r="E7" s="91"/>
      <c r="F7" s="91"/>
      <c r="G7" s="91"/>
    </row>
    <row r="8" spans="1:32" s="48" customFormat="1" ht="12.75" customHeight="1">
      <c r="A8" s="93" t="s">
        <v>92</v>
      </c>
      <c r="B8" s="93"/>
      <c r="C8" s="92"/>
      <c r="D8" s="92"/>
      <c r="E8" s="92"/>
      <c r="F8" s="92"/>
      <c r="G8" s="92"/>
    </row>
    <row r="9" spans="1:32" s="48" customFormat="1" ht="12" customHeight="1">
      <c r="C9" s="98">
        <v>43891</v>
      </c>
      <c r="D9" s="98"/>
    </row>
    <row r="10" spans="1:32" s="48" customFormat="1" ht="26.25" customHeight="1">
      <c r="A10" s="76" t="s">
        <v>78</v>
      </c>
      <c r="B10" s="78"/>
      <c r="C10" s="99"/>
      <c r="D10" s="99"/>
      <c r="H10" s="58"/>
      <c r="I10" s="58"/>
      <c r="J10" s="58"/>
      <c r="K10" s="58"/>
      <c r="L10" s="58"/>
      <c r="M10" s="58"/>
      <c r="N10" s="58"/>
      <c r="O10" s="58"/>
      <c r="P10" s="58"/>
    </row>
    <row r="11" spans="1:32" s="48" customFormat="1" ht="26.25" customHeight="1">
      <c r="A11" s="53" t="s">
        <v>83</v>
      </c>
      <c r="B11" s="53"/>
      <c r="C11" s="53"/>
      <c r="D11" s="57">
        <f>'Stundennachweis AN 1'!$D9</f>
        <v>0</v>
      </c>
      <c r="E11" s="57">
        <f>'Stundennachweis AN 2'!$D9</f>
        <v>0</v>
      </c>
      <c r="F11" s="57">
        <f>'Stundennachweis AN 3'!$D9</f>
        <v>0</v>
      </c>
      <c r="G11" s="57">
        <f>'Stundennachweis AN 4'!$D9</f>
        <v>0</v>
      </c>
      <c r="H11" s="57">
        <f>'Stundennachweis AN 5'!$D9</f>
        <v>0</v>
      </c>
      <c r="I11" s="57">
        <f>'Stundennachweis AN 6'!$D9</f>
        <v>0</v>
      </c>
      <c r="J11" s="57">
        <f>'Stundennachweis AN 7'!$D9</f>
        <v>0</v>
      </c>
      <c r="K11" s="57">
        <f>'Stundennachweis AN 8'!$D9</f>
        <v>0</v>
      </c>
      <c r="L11" s="57">
        <f>'Stundennachweis AN 9'!$D9</f>
        <v>0</v>
      </c>
      <c r="M11" s="57">
        <f>'Stundennachweis AN 10'!$D9</f>
        <v>0</v>
      </c>
      <c r="Q11" s="58"/>
    </row>
    <row r="12" spans="1:32" s="48" customFormat="1" ht="13.5" customHeight="1">
      <c r="A12" s="54" t="s">
        <v>76</v>
      </c>
      <c r="B12" s="55"/>
      <c r="C12" s="86"/>
      <c r="D12" s="75">
        <f>'Stundennachweis AN 1'!$D6</f>
        <v>0</v>
      </c>
      <c r="E12" s="75">
        <f>'Stundennachweis AN 2'!$D6</f>
        <v>0</v>
      </c>
      <c r="F12" s="75">
        <f>'Stundennachweis AN 3'!$D6</f>
        <v>0</v>
      </c>
      <c r="G12" s="75">
        <f>'Stundennachweis AN 4'!$D6</f>
        <v>0</v>
      </c>
      <c r="H12" s="75">
        <f>'Stundennachweis AN 5'!$D6</f>
        <v>0</v>
      </c>
      <c r="I12" s="75">
        <f>'Stundennachweis AN 6'!$D6</f>
        <v>0</v>
      </c>
      <c r="J12" s="75">
        <f>'Stundennachweis AN 7'!$D6</f>
        <v>0</v>
      </c>
      <c r="K12" s="75">
        <f>'Stundennachweis AN 8'!$D6</f>
        <v>0</v>
      </c>
      <c r="L12" s="75">
        <f>'Stundennachweis AN 9'!$D6</f>
        <v>0</v>
      </c>
      <c r="M12" s="75">
        <f>'Stundennachweis AN 10'!$D6</f>
        <v>0</v>
      </c>
      <c r="Q12" s="59"/>
    </row>
    <row r="13" spans="1:32" ht="12" customHeight="1">
      <c r="A13" s="55" t="s">
        <v>84</v>
      </c>
      <c r="B13" s="55"/>
      <c r="C13" s="55"/>
      <c r="D13" s="69" t="s">
        <v>77</v>
      </c>
      <c r="E13" s="69" t="s">
        <v>77</v>
      </c>
      <c r="F13" s="69" t="s">
        <v>77</v>
      </c>
      <c r="G13" s="69" t="s">
        <v>77</v>
      </c>
      <c r="H13" s="69" t="s">
        <v>77</v>
      </c>
      <c r="I13" s="69" t="s">
        <v>77</v>
      </c>
      <c r="J13" s="69" t="s">
        <v>77</v>
      </c>
      <c r="K13" s="69" t="s">
        <v>77</v>
      </c>
      <c r="L13" s="69" t="s">
        <v>77</v>
      </c>
      <c r="M13" s="69" t="s">
        <v>77</v>
      </c>
      <c r="N13" s="50"/>
      <c r="O13" s="50"/>
      <c r="P13" s="50"/>
      <c r="Q13" s="59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</row>
    <row r="14" spans="1:32" ht="14.25" customHeight="1">
      <c r="A14" s="88" t="s">
        <v>75</v>
      </c>
      <c r="B14" s="56" t="s">
        <v>43</v>
      </c>
      <c r="C14" s="87">
        <f>WEEKDAY(C9)</f>
        <v>1</v>
      </c>
      <c r="D14" s="70">
        <f>'Stundennachweis AN 1'!$G18+'Stundennachweis AN 1'!$H18</f>
        <v>0</v>
      </c>
      <c r="E14" s="70">
        <f>'Stundennachweis AN 2'!$G18+'Stundennachweis AN 2'!$H18</f>
        <v>0</v>
      </c>
      <c r="F14" s="70">
        <f>'Stundennachweis AN 3'!$G18+'Stundennachweis AN 3'!$H18</f>
        <v>0</v>
      </c>
      <c r="G14" s="70">
        <f>'Stundennachweis AN 4'!$G18+'Stundennachweis AN 4'!$H18</f>
        <v>0</v>
      </c>
      <c r="H14" s="70">
        <f>'Stundennachweis AN 5'!$G18+'Stundennachweis AN 5'!$H18</f>
        <v>0</v>
      </c>
      <c r="I14" s="70">
        <f>'Stundennachweis AN 6'!$G18+'Stundennachweis AN 6'!$H18</f>
        <v>0</v>
      </c>
      <c r="J14" s="70">
        <f>'Stundennachweis AN 7'!$G18+'Stundennachweis AN 7'!$H18</f>
        <v>0</v>
      </c>
      <c r="K14" s="70">
        <f>'Stundennachweis AN 8'!$G18+'Stundennachweis AN 8'!$H18</f>
        <v>0</v>
      </c>
      <c r="L14" s="70">
        <f>'Stundennachweis AN 9'!$G18+'Stundennachweis AN 9'!$H18</f>
        <v>0</v>
      </c>
      <c r="M14" s="70">
        <f>'Stundennachweis AN 10'!$G18+'Stundennachweis AN 10'!$H18</f>
        <v>0</v>
      </c>
      <c r="N14" s="71">
        <v>43831</v>
      </c>
      <c r="O14" s="50"/>
      <c r="P14" s="5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58"/>
    </row>
    <row r="15" spans="1:32" ht="14.25" customHeight="1">
      <c r="A15" s="89"/>
      <c r="B15" s="56" t="s">
        <v>44</v>
      </c>
      <c r="C15" s="87">
        <f>C14+1</f>
        <v>2</v>
      </c>
      <c r="D15" s="70">
        <f>'Stundennachweis AN 1'!$G19+'Stundennachweis AN 1'!$H19</f>
        <v>0</v>
      </c>
      <c r="E15" s="70">
        <f>'Stundennachweis AN 2'!$G19+'Stundennachweis AN 2'!$H19</f>
        <v>0</v>
      </c>
      <c r="F15" s="70">
        <f>'Stundennachweis AN 3'!$G19+'Stundennachweis AN 3'!$H19</f>
        <v>0</v>
      </c>
      <c r="G15" s="70">
        <f>'Stundennachweis AN 4'!$G19+'Stundennachweis AN 4'!$H19</f>
        <v>0</v>
      </c>
      <c r="H15" s="70">
        <f>'Stundennachweis AN 5'!$G19+'Stundennachweis AN 5'!$H19</f>
        <v>0</v>
      </c>
      <c r="I15" s="70">
        <f>'Stundennachweis AN 6'!$G19+'Stundennachweis AN 6'!$H19</f>
        <v>0</v>
      </c>
      <c r="J15" s="70">
        <f>'Stundennachweis AN 7'!$G19+'Stundennachweis AN 7'!$H19</f>
        <v>0</v>
      </c>
      <c r="K15" s="70">
        <f>'Stundennachweis AN 8'!$G19+'Stundennachweis AN 8'!$H19</f>
        <v>0</v>
      </c>
      <c r="L15" s="70">
        <f>'Stundennachweis AN 9'!$G19+'Stundennachweis AN 9'!$H19</f>
        <v>0</v>
      </c>
      <c r="M15" s="70">
        <f>'Stundennachweis AN 10'!$G19+'Stundennachweis AN 10'!$H19</f>
        <v>0</v>
      </c>
      <c r="N15" s="71">
        <v>43862</v>
      </c>
      <c r="O15" s="50"/>
      <c r="P15" s="5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58"/>
    </row>
    <row r="16" spans="1:32" ht="14.25" customHeight="1">
      <c r="A16" s="89"/>
      <c r="B16" s="56" t="s">
        <v>45</v>
      </c>
      <c r="C16" s="87">
        <f t="shared" ref="C16:C44" si="0">C15+1</f>
        <v>3</v>
      </c>
      <c r="D16" s="70">
        <f>'Stundennachweis AN 1'!$G20+'Stundennachweis AN 1'!$H20</f>
        <v>0</v>
      </c>
      <c r="E16" s="70">
        <f>'Stundennachweis AN 2'!$G20+'Stundennachweis AN 2'!$H20</f>
        <v>0</v>
      </c>
      <c r="F16" s="70">
        <f>'Stundennachweis AN 3'!$G20+'Stundennachweis AN 3'!$H20</f>
        <v>0</v>
      </c>
      <c r="G16" s="70">
        <f>'Stundennachweis AN 4'!$G20+'Stundennachweis AN 4'!$H20</f>
        <v>0</v>
      </c>
      <c r="H16" s="70">
        <f>'Stundennachweis AN 5'!$G20+'Stundennachweis AN 5'!$H20</f>
        <v>0</v>
      </c>
      <c r="I16" s="70">
        <f>'Stundennachweis AN 6'!$G20+'Stundennachweis AN 6'!$H20</f>
        <v>0</v>
      </c>
      <c r="J16" s="70">
        <f>'Stundennachweis AN 7'!$G20+'Stundennachweis AN 7'!$H20</f>
        <v>0</v>
      </c>
      <c r="K16" s="70">
        <f>'Stundennachweis AN 8'!$G20+'Stundennachweis AN 8'!$H20</f>
        <v>0</v>
      </c>
      <c r="L16" s="70">
        <f>'Stundennachweis AN 9'!$G20+'Stundennachweis AN 9'!$H20</f>
        <v>0</v>
      </c>
      <c r="M16" s="70">
        <f>'Stundennachweis AN 10'!$G20+'Stundennachweis AN 10'!$H20</f>
        <v>0</v>
      </c>
      <c r="N16" s="71">
        <v>43891</v>
      </c>
      <c r="O16" s="50"/>
      <c r="P16" s="5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58"/>
    </row>
    <row r="17" spans="1:31" ht="14.25" customHeight="1">
      <c r="A17" s="89"/>
      <c r="B17" s="56" t="s">
        <v>46</v>
      </c>
      <c r="C17" s="87">
        <f t="shared" si="0"/>
        <v>4</v>
      </c>
      <c r="D17" s="70">
        <f>'Stundennachweis AN 1'!$G21+'Stundennachweis AN 1'!$H21</f>
        <v>0</v>
      </c>
      <c r="E17" s="70">
        <f>'Stundennachweis AN 2'!$G21+'Stundennachweis AN 2'!$H21</f>
        <v>0</v>
      </c>
      <c r="F17" s="70">
        <f>'Stundennachweis AN 3'!$G21+'Stundennachweis AN 3'!$H21</f>
        <v>0</v>
      </c>
      <c r="G17" s="70">
        <f>'Stundennachweis AN 4'!$G21+'Stundennachweis AN 4'!$H21</f>
        <v>0</v>
      </c>
      <c r="H17" s="70">
        <f>'Stundennachweis AN 5'!$G21+'Stundennachweis AN 5'!$H21</f>
        <v>0</v>
      </c>
      <c r="I17" s="70">
        <f>'Stundennachweis AN 6'!$G21+'Stundennachweis AN 6'!$H21</f>
        <v>0</v>
      </c>
      <c r="J17" s="70">
        <f>'Stundennachweis AN 7'!$G21+'Stundennachweis AN 7'!$H21</f>
        <v>0</v>
      </c>
      <c r="K17" s="70">
        <f>'Stundennachweis AN 8'!$G21+'Stundennachweis AN 8'!$H21</f>
        <v>0</v>
      </c>
      <c r="L17" s="70">
        <f>'Stundennachweis AN 9'!$G21+'Stundennachweis AN 9'!$H21</f>
        <v>0</v>
      </c>
      <c r="M17" s="70">
        <f>'Stundennachweis AN 10'!$G21+'Stundennachweis AN 10'!$H21</f>
        <v>0</v>
      </c>
      <c r="N17" s="71">
        <v>43922</v>
      </c>
      <c r="O17" s="50"/>
      <c r="P17" s="5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58"/>
    </row>
    <row r="18" spans="1:31" ht="14.25" customHeight="1">
      <c r="A18" s="89"/>
      <c r="B18" s="56" t="s">
        <v>47</v>
      </c>
      <c r="C18" s="87">
        <f t="shared" si="0"/>
        <v>5</v>
      </c>
      <c r="D18" s="70">
        <f>'Stundennachweis AN 1'!$G22+'Stundennachweis AN 1'!$H22</f>
        <v>0</v>
      </c>
      <c r="E18" s="70">
        <f>'Stundennachweis AN 2'!$G22+'Stundennachweis AN 2'!$H22</f>
        <v>0</v>
      </c>
      <c r="F18" s="70">
        <f>'Stundennachweis AN 3'!$G22+'Stundennachweis AN 3'!$H22</f>
        <v>0</v>
      </c>
      <c r="G18" s="70">
        <f>'Stundennachweis AN 4'!$G22+'Stundennachweis AN 4'!$H22</f>
        <v>0</v>
      </c>
      <c r="H18" s="70">
        <f>'Stundennachweis AN 5'!$G22+'Stundennachweis AN 5'!$H22</f>
        <v>0</v>
      </c>
      <c r="I18" s="70">
        <f>'Stundennachweis AN 6'!$G22+'Stundennachweis AN 6'!$H22</f>
        <v>0</v>
      </c>
      <c r="J18" s="70">
        <f>'Stundennachweis AN 7'!$G22+'Stundennachweis AN 7'!$H22</f>
        <v>0</v>
      </c>
      <c r="K18" s="70">
        <f>'Stundennachweis AN 8'!$G22+'Stundennachweis AN 8'!$H22</f>
        <v>0</v>
      </c>
      <c r="L18" s="70">
        <f>'Stundennachweis AN 9'!$G22+'Stundennachweis AN 9'!$H22</f>
        <v>0</v>
      </c>
      <c r="M18" s="70">
        <f>'Stundennachweis AN 10'!$G22+'Stundennachweis AN 10'!$H22</f>
        <v>0</v>
      </c>
      <c r="N18" s="71">
        <v>43952</v>
      </c>
      <c r="O18" s="50"/>
      <c r="P18" s="5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58"/>
    </row>
    <row r="19" spans="1:31" ht="14.25" customHeight="1">
      <c r="A19" s="89"/>
      <c r="B19" s="56" t="s">
        <v>48</v>
      </c>
      <c r="C19" s="87">
        <f t="shared" si="0"/>
        <v>6</v>
      </c>
      <c r="D19" s="70">
        <f>'Stundennachweis AN 1'!$G23+'Stundennachweis AN 1'!$H23</f>
        <v>0</v>
      </c>
      <c r="E19" s="70">
        <f>'Stundennachweis AN 2'!$G23+'Stundennachweis AN 2'!$H23</f>
        <v>0</v>
      </c>
      <c r="F19" s="70">
        <f>'Stundennachweis AN 3'!$G23+'Stundennachweis AN 3'!$H23</f>
        <v>0</v>
      </c>
      <c r="G19" s="70">
        <f>'Stundennachweis AN 4'!$G23+'Stundennachweis AN 4'!$H23</f>
        <v>0</v>
      </c>
      <c r="H19" s="70">
        <f>'Stundennachweis AN 5'!$G23+'Stundennachweis AN 5'!$H23</f>
        <v>0</v>
      </c>
      <c r="I19" s="70">
        <f>'Stundennachweis AN 6'!$G23+'Stundennachweis AN 6'!$H23</f>
        <v>0</v>
      </c>
      <c r="J19" s="70">
        <f>'Stundennachweis AN 7'!$G23+'Stundennachweis AN 7'!$H23</f>
        <v>0</v>
      </c>
      <c r="K19" s="70">
        <f>'Stundennachweis AN 8'!$G23+'Stundennachweis AN 8'!$H23</f>
        <v>0</v>
      </c>
      <c r="L19" s="70">
        <f>'Stundennachweis AN 9'!$G23+'Stundennachweis AN 9'!$H23</f>
        <v>0</v>
      </c>
      <c r="M19" s="70">
        <f>'Stundennachweis AN 10'!$G23+'Stundennachweis AN 10'!$H23</f>
        <v>0</v>
      </c>
      <c r="N19" s="71">
        <v>43983</v>
      </c>
      <c r="O19" s="50"/>
      <c r="P19" s="5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58"/>
    </row>
    <row r="20" spans="1:31" ht="14.25" customHeight="1">
      <c r="A20" s="89"/>
      <c r="B20" s="56" t="s">
        <v>49</v>
      </c>
      <c r="C20" s="87">
        <f t="shared" si="0"/>
        <v>7</v>
      </c>
      <c r="D20" s="70">
        <f>'Stundennachweis AN 1'!$G24+'Stundennachweis AN 1'!$H24</f>
        <v>0</v>
      </c>
      <c r="E20" s="70">
        <f>'Stundennachweis AN 2'!$G24+'Stundennachweis AN 2'!$H24</f>
        <v>0</v>
      </c>
      <c r="F20" s="70">
        <f>'Stundennachweis AN 3'!$G24+'Stundennachweis AN 3'!$H24</f>
        <v>0</v>
      </c>
      <c r="G20" s="70">
        <f>'Stundennachweis AN 4'!$G24+'Stundennachweis AN 4'!$H24</f>
        <v>0</v>
      </c>
      <c r="H20" s="70">
        <f>'Stundennachweis AN 5'!$G24+'Stundennachweis AN 5'!$H24</f>
        <v>0</v>
      </c>
      <c r="I20" s="70">
        <f>'Stundennachweis AN 6'!$G24+'Stundennachweis AN 6'!$H24</f>
        <v>0</v>
      </c>
      <c r="J20" s="70">
        <f>'Stundennachweis AN 7'!$G24+'Stundennachweis AN 7'!$H24</f>
        <v>0</v>
      </c>
      <c r="K20" s="70">
        <f>'Stundennachweis AN 8'!$G24+'Stundennachweis AN 8'!$H24</f>
        <v>0</v>
      </c>
      <c r="L20" s="70">
        <f>'Stundennachweis AN 9'!$G24+'Stundennachweis AN 9'!$H24</f>
        <v>0</v>
      </c>
      <c r="M20" s="70">
        <f>'Stundennachweis AN 10'!$G24+'Stundennachweis AN 10'!$H24</f>
        <v>0</v>
      </c>
      <c r="N20" s="71">
        <v>44013</v>
      </c>
      <c r="O20" s="50"/>
      <c r="P20" s="5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58"/>
    </row>
    <row r="21" spans="1:31" ht="14.25" customHeight="1">
      <c r="A21" s="89"/>
      <c r="B21" s="56" t="s">
        <v>50</v>
      </c>
      <c r="C21" s="87">
        <f t="shared" si="0"/>
        <v>8</v>
      </c>
      <c r="D21" s="70">
        <f>'Stundennachweis AN 1'!$G25+'Stundennachweis AN 1'!$H25</f>
        <v>0</v>
      </c>
      <c r="E21" s="70">
        <f>'Stundennachweis AN 2'!$G25+'Stundennachweis AN 2'!$H25</f>
        <v>0</v>
      </c>
      <c r="F21" s="70">
        <f>'Stundennachweis AN 3'!$G25+'Stundennachweis AN 3'!$H25</f>
        <v>0</v>
      </c>
      <c r="G21" s="70">
        <f>'Stundennachweis AN 4'!$G25+'Stundennachweis AN 4'!$H25</f>
        <v>0</v>
      </c>
      <c r="H21" s="70">
        <f>'Stundennachweis AN 5'!$G25+'Stundennachweis AN 5'!$H25</f>
        <v>0</v>
      </c>
      <c r="I21" s="70">
        <f>'Stundennachweis AN 6'!$G25+'Stundennachweis AN 6'!$H25</f>
        <v>0</v>
      </c>
      <c r="J21" s="70">
        <f>'Stundennachweis AN 7'!$G25+'Stundennachweis AN 7'!$H25</f>
        <v>0</v>
      </c>
      <c r="K21" s="70">
        <f>'Stundennachweis AN 8'!$G25+'Stundennachweis AN 8'!$H25</f>
        <v>0</v>
      </c>
      <c r="L21" s="70">
        <f>'Stundennachweis AN 9'!$G25+'Stundennachweis AN 9'!$H25</f>
        <v>0</v>
      </c>
      <c r="M21" s="70">
        <f>'Stundennachweis AN 10'!$G25+'Stundennachweis AN 10'!$H25</f>
        <v>0</v>
      </c>
      <c r="N21" s="71">
        <v>44044</v>
      </c>
      <c r="O21" s="50"/>
      <c r="P21" s="5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58"/>
    </row>
    <row r="22" spans="1:31" ht="14.25" customHeight="1">
      <c r="A22" s="89"/>
      <c r="B22" s="56" t="s">
        <v>51</v>
      </c>
      <c r="C22" s="87">
        <f t="shared" si="0"/>
        <v>9</v>
      </c>
      <c r="D22" s="70">
        <f>'Stundennachweis AN 1'!$G26+'Stundennachweis AN 1'!$H26</f>
        <v>0</v>
      </c>
      <c r="E22" s="70">
        <f>'Stundennachweis AN 2'!$G26+'Stundennachweis AN 2'!$H26</f>
        <v>0</v>
      </c>
      <c r="F22" s="70">
        <f>'Stundennachweis AN 3'!$G26+'Stundennachweis AN 3'!$H26</f>
        <v>0</v>
      </c>
      <c r="G22" s="70">
        <f>'Stundennachweis AN 4'!$G26+'Stundennachweis AN 4'!$H26</f>
        <v>0</v>
      </c>
      <c r="H22" s="70">
        <f>'Stundennachweis AN 5'!$G26+'Stundennachweis AN 5'!$H26</f>
        <v>0</v>
      </c>
      <c r="I22" s="70">
        <f>'Stundennachweis AN 6'!$G26+'Stundennachweis AN 6'!$H26</f>
        <v>0</v>
      </c>
      <c r="J22" s="70">
        <f>'Stundennachweis AN 7'!$G26+'Stundennachweis AN 7'!$H26</f>
        <v>0</v>
      </c>
      <c r="K22" s="70">
        <f>'Stundennachweis AN 8'!$G26+'Stundennachweis AN 8'!$H26</f>
        <v>0</v>
      </c>
      <c r="L22" s="70">
        <f>'Stundennachweis AN 9'!$G26+'Stundennachweis AN 9'!$H26</f>
        <v>0</v>
      </c>
      <c r="M22" s="70">
        <f>'Stundennachweis AN 10'!$G26+'Stundennachweis AN 10'!$H26</f>
        <v>0</v>
      </c>
      <c r="N22" s="71">
        <v>44075</v>
      </c>
      <c r="O22" s="50"/>
      <c r="P22" s="5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58"/>
    </row>
    <row r="23" spans="1:31" ht="14.25" customHeight="1">
      <c r="A23" s="89"/>
      <c r="B23" s="56" t="s">
        <v>52</v>
      </c>
      <c r="C23" s="87">
        <f t="shared" si="0"/>
        <v>10</v>
      </c>
      <c r="D23" s="70">
        <f>'Stundennachweis AN 1'!$G27+'Stundennachweis AN 1'!$H27</f>
        <v>0</v>
      </c>
      <c r="E23" s="70">
        <f>'Stundennachweis AN 2'!$G27+'Stundennachweis AN 2'!$H27</f>
        <v>0</v>
      </c>
      <c r="F23" s="70">
        <f>'Stundennachweis AN 3'!$G27+'Stundennachweis AN 3'!$H27</f>
        <v>0</v>
      </c>
      <c r="G23" s="70">
        <f>'Stundennachweis AN 4'!$G27+'Stundennachweis AN 4'!$H27</f>
        <v>0</v>
      </c>
      <c r="H23" s="70">
        <f>'Stundennachweis AN 5'!$G27+'Stundennachweis AN 5'!$H27</f>
        <v>0</v>
      </c>
      <c r="I23" s="70">
        <f>'Stundennachweis AN 6'!$G27+'Stundennachweis AN 6'!$H27</f>
        <v>0</v>
      </c>
      <c r="J23" s="70">
        <f>'Stundennachweis AN 7'!$G27+'Stundennachweis AN 7'!$H27</f>
        <v>0</v>
      </c>
      <c r="K23" s="70">
        <f>'Stundennachweis AN 8'!$G27+'Stundennachweis AN 8'!$H27</f>
        <v>0</v>
      </c>
      <c r="L23" s="70">
        <f>'Stundennachweis AN 9'!$G27+'Stundennachweis AN 9'!$H27</f>
        <v>0</v>
      </c>
      <c r="M23" s="70">
        <f>'Stundennachweis AN 10'!$G27+'Stundennachweis AN 10'!$H27</f>
        <v>0</v>
      </c>
      <c r="N23" s="71">
        <v>44105</v>
      </c>
      <c r="O23" s="50"/>
      <c r="P23" s="5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58"/>
    </row>
    <row r="24" spans="1:31" ht="14.25" customHeight="1">
      <c r="A24" s="89"/>
      <c r="B24" s="56" t="s">
        <v>53</v>
      </c>
      <c r="C24" s="87">
        <f t="shared" si="0"/>
        <v>11</v>
      </c>
      <c r="D24" s="70">
        <f>'Stundennachweis AN 1'!$G28+'Stundennachweis AN 1'!$H28</f>
        <v>0</v>
      </c>
      <c r="E24" s="70">
        <f>'Stundennachweis AN 2'!$G28+'Stundennachweis AN 2'!$H28</f>
        <v>0</v>
      </c>
      <c r="F24" s="70">
        <f>'Stundennachweis AN 3'!$G28+'Stundennachweis AN 3'!$H28</f>
        <v>0</v>
      </c>
      <c r="G24" s="70">
        <f>'Stundennachweis AN 4'!$G28+'Stundennachweis AN 4'!$H28</f>
        <v>0</v>
      </c>
      <c r="H24" s="70">
        <f>'Stundennachweis AN 5'!$G28+'Stundennachweis AN 5'!$H28</f>
        <v>0</v>
      </c>
      <c r="I24" s="70">
        <f>'Stundennachweis AN 6'!$G28+'Stundennachweis AN 6'!$H28</f>
        <v>0</v>
      </c>
      <c r="J24" s="70">
        <f>'Stundennachweis AN 7'!$G28+'Stundennachweis AN 7'!$H28</f>
        <v>0</v>
      </c>
      <c r="K24" s="70">
        <f>'Stundennachweis AN 8'!$G28+'Stundennachweis AN 8'!$H28</f>
        <v>0</v>
      </c>
      <c r="L24" s="70">
        <f>'Stundennachweis AN 9'!$G28+'Stundennachweis AN 9'!$H28</f>
        <v>0</v>
      </c>
      <c r="M24" s="70">
        <f>'Stundennachweis AN 10'!$G28+'Stundennachweis AN 10'!$H28</f>
        <v>0</v>
      </c>
      <c r="N24" s="71">
        <v>44136</v>
      </c>
      <c r="O24" s="50"/>
      <c r="P24" s="5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58"/>
    </row>
    <row r="25" spans="1:31" ht="14.25" customHeight="1">
      <c r="A25" s="89"/>
      <c r="B25" s="56" t="s">
        <v>54</v>
      </c>
      <c r="C25" s="87">
        <f t="shared" si="0"/>
        <v>12</v>
      </c>
      <c r="D25" s="70">
        <f>'Stundennachweis AN 1'!$G29+'Stundennachweis AN 1'!$H29</f>
        <v>0</v>
      </c>
      <c r="E25" s="70">
        <f>'Stundennachweis AN 2'!$G29+'Stundennachweis AN 2'!$H29</f>
        <v>0</v>
      </c>
      <c r="F25" s="70">
        <f>'Stundennachweis AN 3'!$G29+'Stundennachweis AN 3'!$H29</f>
        <v>0</v>
      </c>
      <c r="G25" s="70">
        <f>'Stundennachweis AN 4'!$G29+'Stundennachweis AN 4'!$H29</f>
        <v>0</v>
      </c>
      <c r="H25" s="70">
        <f>'Stundennachweis AN 5'!$G29+'Stundennachweis AN 5'!$H29</f>
        <v>0</v>
      </c>
      <c r="I25" s="70">
        <f>'Stundennachweis AN 6'!$G29+'Stundennachweis AN 6'!$H29</f>
        <v>0</v>
      </c>
      <c r="J25" s="70">
        <f>'Stundennachweis AN 7'!$G29+'Stundennachweis AN 7'!$H29</f>
        <v>0</v>
      </c>
      <c r="K25" s="70">
        <f>'Stundennachweis AN 8'!$G29+'Stundennachweis AN 8'!$H29</f>
        <v>0</v>
      </c>
      <c r="L25" s="70">
        <f>'Stundennachweis AN 9'!$G29+'Stundennachweis AN 9'!$H29</f>
        <v>0</v>
      </c>
      <c r="M25" s="70">
        <f>'Stundennachweis AN 10'!$G29+'Stundennachweis AN 10'!$H29</f>
        <v>0</v>
      </c>
      <c r="N25" s="71">
        <v>44166</v>
      </c>
      <c r="O25" s="50"/>
      <c r="P25" s="5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58"/>
    </row>
    <row r="26" spans="1:31" ht="14.25" customHeight="1">
      <c r="A26" s="89"/>
      <c r="B26" s="56" t="s">
        <v>55</v>
      </c>
      <c r="C26" s="87">
        <f t="shared" si="0"/>
        <v>13</v>
      </c>
      <c r="D26" s="70">
        <f>'Stundennachweis AN 1'!$G30+'Stundennachweis AN 1'!$H30</f>
        <v>0</v>
      </c>
      <c r="E26" s="70">
        <f>'Stundennachweis AN 2'!$G30+'Stundennachweis AN 2'!$H30</f>
        <v>0</v>
      </c>
      <c r="F26" s="70">
        <f>'Stundennachweis AN 3'!$G30+'Stundennachweis AN 3'!$H30</f>
        <v>0</v>
      </c>
      <c r="G26" s="70">
        <f>'Stundennachweis AN 4'!$G30+'Stundennachweis AN 4'!$H30</f>
        <v>0</v>
      </c>
      <c r="H26" s="70">
        <f>'Stundennachweis AN 5'!$G30+'Stundennachweis AN 5'!$H30</f>
        <v>0</v>
      </c>
      <c r="I26" s="70">
        <f>'Stundennachweis AN 6'!$G30+'Stundennachweis AN 6'!$H30</f>
        <v>0</v>
      </c>
      <c r="J26" s="70">
        <f>'Stundennachweis AN 7'!$G30+'Stundennachweis AN 7'!$H30</f>
        <v>0</v>
      </c>
      <c r="K26" s="70">
        <f>'Stundennachweis AN 8'!$G30+'Stundennachweis AN 8'!$H30</f>
        <v>0</v>
      </c>
      <c r="L26" s="70">
        <f>'Stundennachweis AN 9'!$G30+'Stundennachweis AN 9'!$H30</f>
        <v>0</v>
      </c>
      <c r="M26" s="70">
        <f>'Stundennachweis AN 10'!$G30+'Stundennachweis AN 10'!$H30</f>
        <v>0</v>
      </c>
      <c r="N26" s="71">
        <v>44197</v>
      </c>
      <c r="O26" s="50"/>
      <c r="P26" s="5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58"/>
    </row>
    <row r="27" spans="1:31" ht="14.25" customHeight="1">
      <c r="A27" s="89"/>
      <c r="B27" s="56" t="s">
        <v>56</v>
      </c>
      <c r="C27" s="87">
        <f t="shared" si="0"/>
        <v>14</v>
      </c>
      <c r="D27" s="70">
        <f>'Stundennachweis AN 1'!$G31+'Stundennachweis AN 1'!$H31</f>
        <v>0</v>
      </c>
      <c r="E27" s="70">
        <f>'Stundennachweis AN 2'!$G31+'Stundennachweis AN 2'!$H31</f>
        <v>0</v>
      </c>
      <c r="F27" s="70">
        <f>'Stundennachweis AN 3'!$G31+'Stundennachweis AN 3'!$H31</f>
        <v>0</v>
      </c>
      <c r="G27" s="70">
        <f>'Stundennachweis AN 4'!$G31+'Stundennachweis AN 4'!$H31</f>
        <v>0</v>
      </c>
      <c r="H27" s="70">
        <f>'Stundennachweis AN 5'!$G31+'Stundennachweis AN 5'!$H31</f>
        <v>0</v>
      </c>
      <c r="I27" s="70">
        <f>'Stundennachweis AN 6'!$G31+'Stundennachweis AN 6'!$H31</f>
        <v>0</v>
      </c>
      <c r="J27" s="70">
        <f>'Stundennachweis AN 7'!$G31+'Stundennachweis AN 7'!$H31</f>
        <v>0</v>
      </c>
      <c r="K27" s="70">
        <f>'Stundennachweis AN 8'!$G31+'Stundennachweis AN 8'!$H31</f>
        <v>0</v>
      </c>
      <c r="L27" s="70">
        <f>'Stundennachweis AN 9'!$G31+'Stundennachweis AN 9'!$H31</f>
        <v>0</v>
      </c>
      <c r="M27" s="70">
        <f>'Stundennachweis AN 10'!$G31+'Stundennachweis AN 10'!$H31</f>
        <v>0</v>
      </c>
      <c r="N27" s="71">
        <v>44228</v>
      </c>
      <c r="O27" s="50"/>
      <c r="P27" s="5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58"/>
    </row>
    <row r="28" spans="1:31" ht="14.25" customHeight="1">
      <c r="A28" s="89"/>
      <c r="B28" s="56" t="s">
        <v>57</v>
      </c>
      <c r="C28" s="87">
        <f t="shared" si="0"/>
        <v>15</v>
      </c>
      <c r="D28" s="70">
        <f>'Stundennachweis AN 1'!$G32+'Stundennachweis AN 1'!$H32</f>
        <v>0</v>
      </c>
      <c r="E28" s="70">
        <f>'Stundennachweis AN 2'!$G32+'Stundennachweis AN 2'!$H32</f>
        <v>0</v>
      </c>
      <c r="F28" s="70">
        <f>'Stundennachweis AN 3'!$G32+'Stundennachweis AN 3'!$H32</f>
        <v>0</v>
      </c>
      <c r="G28" s="70">
        <f>'Stundennachweis AN 4'!$G32+'Stundennachweis AN 4'!$H32</f>
        <v>0</v>
      </c>
      <c r="H28" s="70">
        <f>'Stundennachweis AN 5'!$G32+'Stundennachweis AN 5'!$H32</f>
        <v>0</v>
      </c>
      <c r="I28" s="70">
        <f>'Stundennachweis AN 6'!$G32+'Stundennachweis AN 6'!$H32</f>
        <v>0</v>
      </c>
      <c r="J28" s="70">
        <f>'Stundennachweis AN 7'!$G32+'Stundennachweis AN 7'!$H32</f>
        <v>0</v>
      </c>
      <c r="K28" s="70">
        <f>'Stundennachweis AN 8'!$G32+'Stundennachweis AN 8'!$H32</f>
        <v>0</v>
      </c>
      <c r="L28" s="70">
        <f>'Stundennachweis AN 9'!$G32+'Stundennachweis AN 9'!$H32</f>
        <v>0</v>
      </c>
      <c r="M28" s="70">
        <f>'Stundennachweis AN 10'!$G32+'Stundennachweis AN 10'!$H32</f>
        <v>0</v>
      </c>
      <c r="N28" s="71">
        <v>44256</v>
      </c>
      <c r="O28" s="50"/>
      <c r="P28" s="5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58"/>
    </row>
    <row r="29" spans="1:31" ht="14.25" customHeight="1">
      <c r="A29" s="89"/>
      <c r="B29" s="67" t="s">
        <v>58</v>
      </c>
      <c r="C29" s="87">
        <f t="shared" si="0"/>
        <v>16</v>
      </c>
      <c r="D29" s="70">
        <f>'Stundennachweis AN 1'!$G33+'Stundennachweis AN 1'!$H33</f>
        <v>0</v>
      </c>
      <c r="E29" s="70">
        <f>'Stundennachweis AN 2'!$G33+'Stundennachweis AN 2'!$H33</f>
        <v>0</v>
      </c>
      <c r="F29" s="70">
        <f>'Stundennachweis AN 3'!$G33+'Stundennachweis AN 3'!$H33</f>
        <v>0</v>
      </c>
      <c r="G29" s="70">
        <f>'Stundennachweis AN 4'!$G33+'Stundennachweis AN 4'!$H33</f>
        <v>0</v>
      </c>
      <c r="H29" s="70">
        <f>'Stundennachweis AN 5'!$G33+'Stundennachweis AN 5'!$H33</f>
        <v>0</v>
      </c>
      <c r="I29" s="70">
        <f>'Stundennachweis AN 6'!$G33+'Stundennachweis AN 6'!$H33</f>
        <v>0</v>
      </c>
      <c r="J29" s="70">
        <f>'Stundennachweis AN 7'!$G33+'Stundennachweis AN 7'!$H33</f>
        <v>0</v>
      </c>
      <c r="K29" s="70">
        <f>'Stundennachweis AN 8'!$G33+'Stundennachweis AN 8'!$H33</f>
        <v>0</v>
      </c>
      <c r="L29" s="70">
        <f>'Stundennachweis AN 9'!$G33+'Stundennachweis AN 9'!$H33</f>
        <v>0</v>
      </c>
      <c r="M29" s="70">
        <f>'Stundennachweis AN 10'!$G33+'Stundennachweis AN 10'!$H33</f>
        <v>0</v>
      </c>
      <c r="N29" s="71">
        <v>44287</v>
      </c>
      <c r="O29" s="50"/>
      <c r="P29" s="5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62"/>
    </row>
    <row r="30" spans="1:31" ht="14.25" customHeight="1">
      <c r="A30" s="89"/>
      <c r="B30" s="56" t="s">
        <v>59</v>
      </c>
      <c r="C30" s="87">
        <f t="shared" si="0"/>
        <v>17</v>
      </c>
      <c r="D30" s="70">
        <f>'Stundennachweis AN 1'!$G34+'Stundennachweis AN 1'!$H34</f>
        <v>0</v>
      </c>
      <c r="E30" s="70">
        <f>'Stundennachweis AN 2'!$G34+'Stundennachweis AN 2'!$H34</f>
        <v>0</v>
      </c>
      <c r="F30" s="70">
        <f>'Stundennachweis AN 3'!$G34+'Stundennachweis AN 3'!$H34</f>
        <v>0</v>
      </c>
      <c r="G30" s="70">
        <f>'Stundennachweis AN 4'!$G34+'Stundennachweis AN 4'!$H34</f>
        <v>0</v>
      </c>
      <c r="H30" s="70">
        <f>'Stundennachweis AN 5'!$G34+'Stundennachweis AN 5'!$H34</f>
        <v>0</v>
      </c>
      <c r="I30" s="70">
        <f>'Stundennachweis AN 6'!$G34+'Stundennachweis AN 6'!$H34</f>
        <v>0</v>
      </c>
      <c r="J30" s="70">
        <f>'Stundennachweis AN 7'!$G34+'Stundennachweis AN 7'!$H34</f>
        <v>0</v>
      </c>
      <c r="K30" s="70">
        <f>'Stundennachweis AN 8'!$G34+'Stundennachweis AN 8'!$H34</f>
        <v>0</v>
      </c>
      <c r="L30" s="70">
        <f>'Stundennachweis AN 9'!$G34+'Stundennachweis AN 9'!$H34</f>
        <v>0</v>
      </c>
      <c r="M30" s="70">
        <f>'Stundennachweis AN 10'!$G34+'Stundennachweis AN 10'!$H34</f>
        <v>0</v>
      </c>
      <c r="N30" s="71">
        <v>44317</v>
      </c>
      <c r="O30" s="50"/>
      <c r="P30" s="60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</row>
    <row r="31" spans="1:31" ht="14.25" customHeight="1">
      <c r="A31" s="89"/>
      <c r="B31" s="56" t="s">
        <v>60</v>
      </c>
      <c r="C31" s="87">
        <f t="shared" si="0"/>
        <v>18</v>
      </c>
      <c r="D31" s="70">
        <f>'Stundennachweis AN 1'!$G35+'Stundennachweis AN 1'!$H35</f>
        <v>0</v>
      </c>
      <c r="E31" s="70">
        <f>'Stundennachweis AN 2'!$G35+'Stundennachweis AN 2'!$H35</f>
        <v>0</v>
      </c>
      <c r="F31" s="70">
        <f>'Stundennachweis AN 3'!$G35+'Stundennachweis AN 3'!$H35</f>
        <v>0</v>
      </c>
      <c r="G31" s="70">
        <f>'Stundennachweis AN 4'!$G35+'Stundennachweis AN 4'!$H35</f>
        <v>0</v>
      </c>
      <c r="H31" s="70">
        <f>'Stundennachweis AN 5'!$G35+'Stundennachweis AN 5'!$H35</f>
        <v>0</v>
      </c>
      <c r="I31" s="70">
        <f>'Stundennachweis AN 6'!$G35+'Stundennachweis AN 6'!$H35</f>
        <v>0</v>
      </c>
      <c r="J31" s="70">
        <f>'Stundennachweis AN 7'!$G35+'Stundennachweis AN 7'!$H35</f>
        <v>0</v>
      </c>
      <c r="K31" s="70">
        <f>'Stundennachweis AN 8'!$G35+'Stundennachweis AN 8'!$H35</f>
        <v>0</v>
      </c>
      <c r="L31" s="70">
        <f>'Stundennachweis AN 9'!$G35+'Stundennachweis AN 9'!$H35</f>
        <v>0</v>
      </c>
      <c r="M31" s="70">
        <f>'Stundennachweis AN 10'!$G35+'Stundennachweis AN 10'!$H35</f>
        <v>0</v>
      </c>
      <c r="N31" s="71">
        <v>44348</v>
      </c>
      <c r="O31" s="50"/>
      <c r="P31" s="60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</row>
    <row r="32" spans="1:31" ht="14.25" customHeight="1">
      <c r="A32" s="89"/>
      <c r="B32" s="56" t="s">
        <v>61</v>
      </c>
      <c r="C32" s="87">
        <f t="shared" si="0"/>
        <v>19</v>
      </c>
      <c r="D32" s="70">
        <f>'Stundennachweis AN 1'!$G36+'Stundennachweis AN 1'!$H36</f>
        <v>0</v>
      </c>
      <c r="E32" s="70">
        <f>'Stundennachweis AN 2'!$G36+'Stundennachweis AN 2'!$H36</f>
        <v>0</v>
      </c>
      <c r="F32" s="70">
        <f>'Stundennachweis AN 3'!$G36+'Stundennachweis AN 3'!$H36</f>
        <v>0</v>
      </c>
      <c r="G32" s="70">
        <f>'Stundennachweis AN 4'!$G36+'Stundennachweis AN 4'!$H36</f>
        <v>0</v>
      </c>
      <c r="H32" s="70">
        <f>'Stundennachweis AN 5'!$G36+'Stundennachweis AN 5'!$H36</f>
        <v>0</v>
      </c>
      <c r="I32" s="70">
        <f>'Stundennachweis AN 6'!$G36+'Stundennachweis AN 6'!$H36</f>
        <v>0</v>
      </c>
      <c r="J32" s="70">
        <f>'Stundennachweis AN 7'!$G36+'Stundennachweis AN 7'!$H36</f>
        <v>0</v>
      </c>
      <c r="K32" s="70">
        <f>'Stundennachweis AN 8'!$G36+'Stundennachweis AN 8'!$H36</f>
        <v>0</v>
      </c>
      <c r="L32" s="70">
        <f>'Stundennachweis AN 9'!$G36+'Stundennachweis AN 9'!$H36</f>
        <v>0</v>
      </c>
      <c r="M32" s="70">
        <f>'Stundennachweis AN 10'!$G36+'Stundennachweis AN 10'!$H36</f>
        <v>0</v>
      </c>
      <c r="N32" s="71">
        <v>44378</v>
      </c>
      <c r="O32" s="50"/>
      <c r="P32" s="60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</row>
    <row r="33" spans="1:32" ht="14.25" customHeight="1">
      <c r="A33" s="89"/>
      <c r="B33" s="56" t="s">
        <v>62</v>
      </c>
      <c r="C33" s="87">
        <f t="shared" si="0"/>
        <v>20</v>
      </c>
      <c r="D33" s="70">
        <f>'Stundennachweis AN 1'!$G37+'Stundennachweis AN 1'!$H37</f>
        <v>0</v>
      </c>
      <c r="E33" s="70">
        <f>'Stundennachweis AN 2'!$G37+'Stundennachweis AN 2'!$H37</f>
        <v>0</v>
      </c>
      <c r="F33" s="70">
        <f>'Stundennachweis AN 3'!$G37+'Stundennachweis AN 3'!$H37</f>
        <v>0</v>
      </c>
      <c r="G33" s="70">
        <f>'Stundennachweis AN 4'!$G37+'Stundennachweis AN 4'!$H37</f>
        <v>0</v>
      </c>
      <c r="H33" s="70">
        <f>'Stundennachweis AN 5'!$G37+'Stundennachweis AN 5'!$H37</f>
        <v>0</v>
      </c>
      <c r="I33" s="70">
        <f>'Stundennachweis AN 6'!$G37+'Stundennachweis AN 6'!$H37</f>
        <v>0</v>
      </c>
      <c r="J33" s="70">
        <f>'Stundennachweis AN 7'!$G37+'Stundennachweis AN 7'!$H37</f>
        <v>0</v>
      </c>
      <c r="K33" s="70">
        <f>'Stundennachweis AN 8'!$G37+'Stundennachweis AN 8'!$H37</f>
        <v>0</v>
      </c>
      <c r="L33" s="70">
        <f>'Stundennachweis AN 9'!$G37+'Stundennachweis AN 9'!$H37</f>
        <v>0</v>
      </c>
      <c r="M33" s="70">
        <f>'Stundennachweis AN 10'!$G37+'Stundennachweis AN 10'!$H37</f>
        <v>0</v>
      </c>
      <c r="N33" s="71">
        <v>44409</v>
      </c>
      <c r="O33" s="50"/>
      <c r="P33" s="60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</row>
    <row r="34" spans="1:32" ht="14.25" customHeight="1">
      <c r="A34" s="89"/>
      <c r="B34" s="56" t="s">
        <v>63</v>
      </c>
      <c r="C34" s="87">
        <f t="shared" si="0"/>
        <v>21</v>
      </c>
      <c r="D34" s="70">
        <f>'Stundennachweis AN 1'!$G38+'Stundennachweis AN 1'!$H38</f>
        <v>0</v>
      </c>
      <c r="E34" s="70">
        <f>'Stundennachweis AN 2'!$G38+'Stundennachweis AN 2'!$H38</f>
        <v>0</v>
      </c>
      <c r="F34" s="70">
        <f>'Stundennachweis AN 3'!$G38+'Stundennachweis AN 3'!$H38</f>
        <v>0</v>
      </c>
      <c r="G34" s="70">
        <f>'Stundennachweis AN 4'!$G38+'Stundennachweis AN 4'!$H38</f>
        <v>0</v>
      </c>
      <c r="H34" s="70">
        <f>'Stundennachweis AN 5'!$G38+'Stundennachweis AN 5'!$H38</f>
        <v>0</v>
      </c>
      <c r="I34" s="70">
        <f>'Stundennachweis AN 6'!$G38+'Stundennachweis AN 6'!$H38</f>
        <v>0</v>
      </c>
      <c r="J34" s="70">
        <f>'Stundennachweis AN 7'!$G38+'Stundennachweis AN 7'!$H38</f>
        <v>0</v>
      </c>
      <c r="K34" s="70">
        <f>'Stundennachweis AN 8'!$G38+'Stundennachweis AN 8'!$H38</f>
        <v>0</v>
      </c>
      <c r="L34" s="70">
        <f>'Stundennachweis AN 9'!$G38+'Stundennachweis AN 9'!$H38</f>
        <v>0</v>
      </c>
      <c r="M34" s="70">
        <f>'Stundennachweis AN 10'!$G38+'Stundennachweis AN 10'!$H38</f>
        <v>0</v>
      </c>
      <c r="N34" s="71">
        <v>44440</v>
      </c>
      <c r="O34" s="50"/>
      <c r="P34" s="60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</row>
    <row r="35" spans="1:32" ht="14.25" customHeight="1">
      <c r="A35" s="89"/>
      <c r="B35" s="56" t="s">
        <v>64</v>
      </c>
      <c r="C35" s="87">
        <f t="shared" si="0"/>
        <v>22</v>
      </c>
      <c r="D35" s="70">
        <f>'Stundennachweis AN 1'!$G39+'Stundennachweis AN 1'!$H39</f>
        <v>0</v>
      </c>
      <c r="E35" s="70">
        <f>'Stundennachweis AN 2'!$G39+'Stundennachweis AN 2'!$H39</f>
        <v>0</v>
      </c>
      <c r="F35" s="70">
        <f>'Stundennachweis AN 3'!$G39+'Stundennachweis AN 3'!$H39</f>
        <v>0</v>
      </c>
      <c r="G35" s="70">
        <f>'Stundennachweis AN 4'!$G39+'Stundennachweis AN 4'!$H39</f>
        <v>0</v>
      </c>
      <c r="H35" s="70">
        <f>'Stundennachweis AN 5'!$G39+'Stundennachweis AN 5'!$H39</f>
        <v>0</v>
      </c>
      <c r="I35" s="70">
        <f>'Stundennachweis AN 6'!$G39+'Stundennachweis AN 6'!$H39</f>
        <v>0</v>
      </c>
      <c r="J35" s="70">
        <f>'Stundennachweis AN 7'!$G39+'Stundennachweis AN 7'!$H39</f>
        <v>0</v>
      </c>
      <c r="K35" s="70">
        <f>'Stundennachweis AN 8'!$G39+'Stundennachweis AN 8'!$H39</f>
        <v>0</v>
      </c>
      <c r="L35" s="70">
        <f>'Stundennachweis AN 9'!$G39+'Stundennachweis AN 9'!$H39</f>
        <v>0</v>
      </c>
      <c r="M35" s="70">
        <f>'Stundennachweis AN 10'!$G39+'Stundennachweis AN 10'!$H39</f>
        <v>0</v>
      </c>
      <c r="N35" s="71">
        <v>44470</v>
      </c>
      <c r="O35" s="50"/>
      <c r="P35" s="60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</row>
    <row r="36" spans="1:32" ht="14.25" customHeight="1">
      <c r="A36" s="89"/>
      <c r="B36" s="56" t="s">
        <v>65</v>
      </c>
      <c r="C36" s="87">
        <f t="shared" si="0"/>
        <v>23</v>
      </c>
      <c r="D36" s="70">
        <f>'Stundennachweis AN 1'!$G40+'Stundennachweis AN 1'!$H40</f>
        <v>0</v>
      </c>
      <c r="E36" s="70">
        <f>'Stundennachweis AN 2'!$G40+'Stundennachweis AN 2'!$H40</f>
        <v>0</v>
      </c>
      <c r="F36" s="70">
        <f>'Stundennachweis AN 3'!$G40+'Stundennachweis AN 3'!$H40</f>
        <v>0</v>
      </c>
      <c r="G36" s="70">
        <f>'Stundennachweis AN 4'!$G40+'Stundennachweis AN 4'!$H40</f>
        <v>0</v>
      </c>
      <c r="H36" s="70">
        <f>'Stundennachweis AN 5'!$G40+'Stundennachweis AN 5'!$H40</f>
        <v>0</v>
      </c>
      <c r="I36" s="70">
        <f>'Stundennachweis AN 6'!$G40+'Stundennachweis AN 6'!$H40</f>
        <v>0</v>
      </c>
      <c r="J36" s="70">
        <f>'Stundennachweis AN 7'!$G40+'Stundennachweis AN 7'!$H40</f>
        <v>0</v>
      </c>
      <c r="K36" s="70">
        <f>'Stundennachweis AN 8'!$G40+'Stundennachweis AN 8'!$H40</f>
        <v>0</v>
      </c>
      <c r="L36" s="70">
        <f>'Stundennachweis AN 9'!$G40+'Stundennachweis AN 9'!$H40</f>
        <v>0</v>
      </c>
      <c r="M36" s="70">
        <f>'Stundennachweis AN 10'!$G40+'Stundennachweis AN 10'!$H40</f>
        <v>0</v>
      </c>
      <c r="N36" s="71">
        <v>44501</v>
      </c>
      <c r="O36" s="50"/>
      <c r="P36" s="60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</row>
    <row r="37" spans="1:32" ht="14.25" customHeight="1">
      <c r="A37" s="89"/>
      <c r="B37" s="56" t="s">
        <v>66</v>
      </c>
      <c r="C37" s="87">
        <f t="shared" si="0"/>
        <v>24</v>
      </c>
      <c r="D37" s="70">
        <f>'Stundennachweis AN 1'!$G41+'Stundennachweis AN 1'!$H41</f>
        <v>0</v>
      </c>
      <c r="E37" s="70">
        <f>'Stundennachweis AN 2'!$G41+'Stundennachweis AN 2'!$H41</f>
        <v>0</v>
      </c>
      <c r="F37" s="70">
        <f>'Stundennachweis AN 3'!$G41+'Stundennachweis AN 3'!$H41</f>
        <v>0</v>
      </c>
      <c r="G37" s="70">
        <f>'Stundennachweis AN 4'!$G41+'Stundennachweis AN 4'!$H41</f>
        <v>0</v>
      </c>
      <c r="H37" s="70">
        <f>'Stundennachweis AN 5'!$G41+'Stundennachweis AN 5'!$H41</f>
        <v>0</v>
      </c>
      <c r="I37" s="70">
        <f>'Stundennachweis AN 6'!$G41+'Stundennachweis AN 6'!$H41</f>
        <v>0</v>
      </c>
      <c r="J37" s="70">
        <f>'Stundennachweis AN 7'!$G41+'Stundennachweis AN 7'!$H41</f>
        <v>0</v>
      </c>
      <c r="K37" s="70">
        <f>'Stundennachweis AN 8'!$G41+'Stundennachweis AN 8'!$H41</f>
        <v>0</v>
      </c>
      <c r="L37" s="70">
        <f>'Stundennachweis AN 9'!$G41+'Stundennachweis AN 9'!$H41</f>
        <v>0</v>
      </c>
      <c r="M37" s="70">
        <f>'Stundennachweis AN 10'!$G41+'Stundennachweis AN 10'!$H41</f>
        <v>0</v>
      </c>
      <c r="N37" s="71">
        <v>44531</v>
      </c>
      <c r="O37" s="50"/>
      <c r="P37" s="60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</row>
    <row r="38" spans="1:32" ht="14.25" customHeight="1">
      <c r="A38" s="89"/>
      <c r="B38" s="56" t="s">
        <v>67</v>
      </c>
      <c r="C38" s="87">
        <f t="shared" si="0"/>
        <v>25</v>
      </c>
      <c r="D38" s="70">
        <f>'Stundennachweis AN 1'!$G42+'Stundennachweis AN 1'!$H42</f>
        <v>0</v>
      </c>
      <c r="E38" s="70">
        <f>'Stundennachweis AN 2'!$G42+'Stundennachweis AN 2'!$H42</f>
        <v>0</v>
      </c>
      <c r="F38" s="70">
        <f>'Stundennachweis AN 3'!$G42+'Stundennachweis AN 3'!$H42</f>
        <v>0</v>
      </c>
      <c r="G38" s="70">
        <f>'Stundennachweis AN 4'!$G42+'Stundennachweis AN 4'!$H42</f>
        <v>0</v>
      </c>
      <c r="H38" s="70">
        <f>'Stundennachweis AN 5'!$G42+'Stundennachweis AN 5'!$H42</f>
        <v>0</v>
      </c>
      <c r="I38" s="70">
        <f>'Stundennachweis AN 6'!$G42+'Stundennachweis AN 6'!$H42</f>
        <v>0</v>
      </c>
      <c r="J38" s="70">
        <f>'Stundennachweis AN 7'!$G42+'Stundennachweis AN 7'!$H42</f>
        <v>0</v>
      </c>
      <c r="K38" s="70">
        <f>'Stundennachweis AN 8'!$G42+'Stundennachweis AN 8'!$H42</f>
        <v>0</v>
      </c>
      <c r="L38" s="70">
        <f>'Stundennachweis AN 9'!$G42+'Stundennachweis AN 9'!$H42</f>
        <v>0</v>
      </c>
      <c r="M38" s="70">
        <f>'Stundennachweis AN 10'!$G42+'Stundennachweis AN 10'!$H42</f>
        <v>0</v>
      </c>
      <c r="N38" s="71">
        <v>44562</v>
      </c>
      <c r="O38" s="50"/>
      <c r="P38" s="50"/>
      <c r="Q38" s="60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</row>
    <row r="39" spans="1:32" ht="14.25" customHeight="1">
      <c r="A39" s="89"/>
      <c r="B39" s="56" t="s">
        <v>68</v>
      </c>
      <c r="C39" s="87">
        <f t="shared" si="0"/>
        <v>26</v>
      </c>
      <c r="D39" s="70">
        <f>'Stundennachweis AN 1'!$G43+'Stundennachweis AN 1'!$H43</f>
        <v>0</v>
      </c>
      <c r="E39" s="70">
        <f>'Stundennachweis AN 2'!$G43+'Stundennachweis AN 2'!$H43</f>
        <v>0</v>
      </c>
      <c r="F39" s="70">
        <f>'Stundennachweis AN 3'!$G43+'Stundennachweis AN 3'!$H43</f>
        <v>0</v>
      </c>
      <c r="G39" s="70">
        <f>'Stundennachweis AN 4'!$G43+'Stundennachweis AN 4'!$H43</f>
        <v>0</v>
      </c>
      <c r="H39" s="70">
        <f>'Stundennachweis AN 5'!$G43+'Stundennachweis AN 5'!$H43</f>
        <v>0</v>
      </c>
      <c r="I39" s="70">
        <f>'Stundennachweis AN 6'!$G43+'Stundennachweis AN 6'!$H43</f>
        <v>0</v>
      </c>
      <c r="J39" s="70">
        <f>'Stundennachweis AN 7'!$G43+'Stundennachweis AN 7'!$H43</f>
        <v>0</v>
      </c>
      <c r="K39" s="70">
        <f>'Stundennachweis AN 8'!$G43+'Stundennachweis AN 8'!$H43</f>
        <v>0</v>
      </c>
      <c r="L39" s="70">
        <f>'Stundennachweis AN 9'!$G43+'Stundennachweis AN 9'!$H43</f>
        <v>0</v>
      </c>
      <c r="M39" s="70">
        <f>'Stundennachweis AN 10'!$G43+'Stundennachweis AN 10'!$H43</f>
        <v>0</v>
      </c>
      <c r="N39" s="71">
        <v>44593</v>
      </c>
      <c r="O39" s="50"/>
      <c r="P39" s="50"/>
      <c r="Q39" s="60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</row>
    <row r="40" spans="1:32" ht="14.25" customHeight="1">
      <c r="A40" s="89"/>
      <c r="B40" s="56" t="s">
        <v>69</v>
      </c>
      <c r="C40" s="87">
        <f t="shared" si="0"/>
        <v>27</v>
      </c>
      <c r="D40" s="70">
        <f>'Stundennachweis AN 1'!$G44+'Stundennachweis AN 1'!$H44</f>
        <v>0</v>
      </c>
      <c r="E40" s="70">
        <f>'Stundennachweis AN 2'!$G44+'Stundennachweis AN 2'!$H44</f>
        <v>0</v>
      </c>
      <c r="F40" s="70">
        <f>'Stundennachweis AN 3'!$G44+'Stundennachweis AN 3'!$H44</f>
        <v>0</v>
      </c>
      <c r="G40" s="70">
        <f>'Stundennachweis AN 4'!$G44+'Stundennachweis AN 4'!$H44</f>
        <v>0</v>
      </c>
      <c r="H40" s="70">
        <f>'Stundennachweis AN 5'!$G44+'Stundennachweis AN 5'!$H44</f>
        <v>0</v>
      </c>
      <c r="I40" s="70">
        <f>'Stundennachweis AN 6'!$G44+'Stundennachweis AN 6'!$H44</f>
        <v>0</v>
      </c>
      <c r="J40" s="70">
        <f>'Stundennachweis AN 7'!$G44+'Stundennachweis AN 7'!$H44</f>
        <v>0</v>
      </c>
      <c r="K40" s="70">
        <f>'Stundennachweis AN 8'!$G44+'Stundennachweis AN 8'!$H44</f>
        <v>0</v>
      </c>
      <c r="L40" s="70">
        <f>'Stundennachweis AN 9'!$G44+'Stundennachweis AN 9'!$H44</f>
        <v>0</v>
      </c>
      <c r="M40" s="70">
        <f>'Stundennachweis AN 10'!$G44+'Stundennachweis AN 10'!$H44</f>
        <v>0</v>
      </c>
      <c r="N40" s="71">
        <v>44621</v>
      </c>
      <c r="O40" s="50"/>
      <c r="P40" s="50"/>
      <c r="Q40" s="60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</row>
    <row r="41" spans="1:32" ht="14.25" customHeight="1">
      <c r="A41" s="89"/>
      <c r="B41" s="56" t="s">
        <v>70</v>
      </c>
      <c r="C41" s="87">
        <f t="shared" si="0"/>
        <v>28</v>
      </c>
      <c r="D41" s="70">
        <f>'Stundennachweis AN 1'!$G45+'Stundennachweis AN 1'!$H45</f>
        <v>0</v>
      </c>
      <c r="E41" s="70">
        <f>'Stundennachweis AN 2'!$G45+'Stundennachweis AN 2'!$H45</f>
        <v>0</v>
      </c>
      <c r="F41" s="70">
        <f>'Stundennachweis AN 3'!$G45+'Stundennachweis AN 3'!$H45</f>
        <v>0</v>
      </c>
      <c r="G41" s="70">
        <f>'Stundennachweis AN 4'!$G45+'Stundennachweis AN 4'!$H45</f>
        <v>0</v>
      </c>
      <c r="H41" s="70">
        <f>'Stundennachweis AN 5'!$G45+'Stundennachweis AN 5'!$H45</f>
        <v>0</v>
      </c>
      <c r="I41" s="70">
        <f>'Stundennachweis AN 6'!$G45+'Stundennachweis AN 6'!$H45</f>
        <v>0</v>
      </c>
      <c r="J41" s="70">
        <f>'Stundennachweis AN 7'!$G45+'Stundennachweis AN 7'!$H45</f>
        <v>0</v>
      </c>
      <c r="K41" s="70">
        <f>'Stundennachweis AN 8'!$G45+'Stundennachweis AN 8'!$H45</f>
        <v>0</v>
      </c>
      <c r="L41" s="70">
        <f>'Stundennachweis AN 9'!$G45+'Stundennachweis AN 9'!$H45</f>
        <v>0</v>
      </c>
      <c r="M41" s="70">
        <f>'Stundennachweis AN 10'!$G45+'Stundennachweis AN 10'!$H45</f>
        <v>0</v>
      </c>
      <c r="N41" s="71">
        <v>44652</v>
      </c>
      <c r="O41" s="50"/>
      <c r="P41" s="50"/>
      <c r="Q41" s="60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</row>
    <row r="42" spans="1:32" ht="14.25" customHeight="1">
      <c r="A42" s="89"/>
      <c r="B42" s="56" t="s">
        <v>71</v>
      </c>
      <c r="C42" s="87">
        <f t="shared" si="0"/>
        <v>29</v>
      </c>
      <c r="D42" s="70">
        <f>'Stundennachweis AN 1'!$G46+'Stundennachweis AN 1'!$H46</f>
        <v>0</v>
      </c>
      <c r="E42" s="70">
        <f>'Stundennachweis AN 2'!$G46+'Stundennachweis AN 2'!$H46</f>
        <v>0</v>
      </c>
      <c r="F42" s="70">
        <f>'Stundennachweis AN 3'!$G46+'Stundennachweis AN 3'!$H46</f>
        <v>0</v>
      </c>
      <c r="G42" s="70">
        <f>'Stundennachweis AN 4'!$G46+'Stundennachweis AN 4'!$H46</f>
        <v>0</v>
      </c>
      <c r="H42" s="70">
        <f>'Stundennachweis AN 5'!$G46+'Stundennachweis AN 5'!$H46</f>
        <v>0</v>
      </c>
      <c r="I42" s="70">
        <f>'Stundennachweis AN 6'!$G46+'Stundennachweis AN 6'!$H46</f>
        <v>0</v>
      </c>
      <c r="J42" s="70">
        <f>'Stundennachweis AN 7'!$G46+'Stundennachweis AN 7'!$H46</f>
        <v>0</v>
      </c>
      <c r="K42" s="70">
        <f>'Stundennachweis AN 8'!$G46+'Stundennachweis AN 8'!$H46</f>
        <v>0</v>
      </c>
      <c r="L42" s="70">
        <f>'Stundennachweis AN 9'!$G46+'Stundennachweis AN 9'!$H46</f>
        <v>0</v>
      </c>
      <c r="M42" s="70">
        <f>'Stundennachweis AN 10'!$G46+'Stundennachweis AN 10'!$H46</f>
        <v>0</v>
      </c>
      <c r="N42" s="71">
        <v>44682</v>
      </c>
      <c r="O42" s="50"/>
      <c r="P42" s="50"/>
      <c r="Q42" s="60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</row>
    <row r="43" spans="1:32" ht="14.25" customHeight="1">
      <c r="A43" s="89"/>
      <c r="B43" s="56" t="s">
        <v>72</v>
      </c>
      <c r="C43" s="87">
        <f t="shared" si="0"/>
        <v>30</v>
      </c>
      <c r="D43" s="70">
        <f>'Stundennachweis AN 1'!$G47+'Stundennachweis AN 1'!$H47</f>
        <v>0</v>
      </c>
      <c r="E43" s="70">
        <f>'Stundennachweis AN 2'!$G47+'Stundennachweis AN 2'!$H47</f>
        <v>0</v>
      </c>
      <c r="F43" s="70">
        <f>'Stundennachweis AN 3'!$G47+'Stundennachweis AN 3'!$H47</f>
        <v>0</v>
      </c>
      <c r="G43" s="70">
        <f>'Stundennachweis AN 4'!$G47+'Stundennachweis AN 4'!$H47</f>
        <v>0</v>
      </c>
      <c r="H43" s="70">
        <f>'Stundennachweis AN 5'!$G47+'Stundennachweis AN 5'!$H47</f>
        <v>0</v>
      </c>
      <c r="I43" s="70">
        <f>'Stundennachweis AN 6'!$G47+'Stundennachweis AN 6'!$H47</f>
        <v>0</v>
      </c>
      <c r="J43" s="70">
        <f>'Stundennachweis AN 7'!$G47+'Stundennachweis AN 7'!$H47</f>
        <v>0</v>
      </c>
      <c r="K43" s="70">
        <f>'Stundennachweis AN 8'!$G47+'Stundennachweis AN 8'!$H47</f>
        <v>0</v>
      </c>
      <c r="L43" s="70">
        <f>'Stundennachweis AN 9'!$G47+'Stundennachweis AN 9'!$H47</f>
        <v>0</v>
      </c>
      <c r="M43" s="70">
        <f>'Stundennachweis AN 10'!$G47+'Stundennachweis AN 10'!$H47</f>
        <v>0</v>
      </c>
      <c r="N43" s="71">
        <v>44713</v>
      </c>
      <c r="O43" s="50"/>
      <c r="P43" s="50"/>
      <c r="Q43" s="60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</row>
    <row r="44" spans="1:32" ht="14.25" customHeight="1">
      <c r="A44" s="90"/>
      <c r="B44" s="67" t="s">
        <v>73</v>
      </c>
      <c r="C44" s="87">
        <f t="shared" si="0"/>
        <v>31</v>
      </c>
      <c r="D44" s="70">
        <f>'Stundennachweis AN 1'!$G48+'Stundennachweis AN 1'!$H48</f>
        <v>0</v>
      </c>
      <c r="E44" s="70">
        <f>'Stundennachweis AN 2'!$G48+'Stundennachweis AN 2'!$H48</f>
        <v>0</v>
      </c>
      <c r="F44" s="70">
        <f>'Stundennachweis AN 3'!$G48+'Stundennachweis AN 3'!$H48</f>
        <v>0</v>
      </c>
      <c r="G44" s="70">
        <f>'Stundennachweis AN 4'!$G48+'Stundennachweis AN 4'!$H48</f>
        <v>0</v>
      </c>
      <c r="H44" s="70">
        <f>'Stundennachweis AN 5'!$G48+'Stundennachweis AN 5'!$H48</f>
        <v>0</v>
      </c>
      <c r="I44" s="70">
        <f>'Stundennachweis AN 6'!$G48+'Stundennachweis AN 6'!$H48</f>
        <v>0</v>
      </c>
      <c r="J44" s="70">
        <f>'Stundennachweis AN 7'!$G48+'Stundennachweis AN 7'!$H48</f>
        <v>0</v>
      </c>
      <c r="K44" s="70">
        <f>'Stundennachweis AN 8'!$G48+'Stundennachweis AN 8'!$H48</f>
        <v>0</v>
      </c>
      <c r="L44" s="70">
        <f>'Stundennachweis AN 9'!$G48+'Stundennachweis AN 9'!$H48</f>
        <v>0</v>
      </c>
      <c r="M44" s="70">
        <f>'Stundennachweis AN 10'!$G48+'Stundennachweis AN 10'!$H48</f>
        <v>0</v>
      </c>
      <c r="N44" s="71">
        <v>44743</v>
      </c>
      <c r="O44" s="50"/>
      <c r="P44" s="50"/>
      <c r="Q44" s="60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</row>
    <row r="45" spans="1:32">
      <c r="A45" s="68" t="s">
        <v>85</v>
      </c>
      <c r="B45" s="67"/>
      <c r="C45" s="67"/>
      <c r="D45" s="81">
        <f>SUM(D14:D44)</f>
        <v>0</v>
      </c>
      <c r="E45" s="81">
        <f t="shared" ref="E45:M45" si="1">SUM(E14:E44)</f>
        <v>0</v>
      </c>
      <c r="F45" s="81">
        <f t="shared" si="1"/>
        <v>0</v>
      </c>
      <c r="G45" s="81">
        <f t="shared" si="1"/>
        <v>0</v>
      </c>
      <c r="H45" s="81">
        <f t="shared" si="1"/>
        <v>0</v>
      </c>
      <c r="I45" s="81">
        <f t="shared" si="1"/>
        <v>0</v>
      </c>
      <c r="J45" s="81">
        <f t="shared" si="1"/>
        <v>0</v>
      </c>
      <c r="K45" s="81">
        <f t="shared" si="1"/>
        <v>0</v>
      </c>
      <c r="L45" s="81">
        <f t="shared" si="1"/>
        <v>0</v>
      </c>
      <c r="M45" s="81">
        <f t="shared" si="1"/>
        <v>0</v>
      </c>
      <c r="N45" s="71">
        <v>44774</v>
      </c>
      <c r="O45" s="50"/>
      <c r="P45" s="50"/>
      <c r="Q45" s="60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</row>
    <row r="46" spans="1:32">
      <c r="A46" s="68" t="s">
        <v>41</v>
      </c>
      <c r="B46" s="67"/>
      <c r="C46" s="67"/>
      <c r="D46" s="81">
        <f>+'Stundennachweis AN 1'!$J$49</f>
        <v>0</v>
      </c>
      <c r="E46" s="81">
        <f>+'Stundennachweis AN 2'!$J$49</f>
        <v>0</v>
      </c>
      <c r="F46" s="81">
        <f>+'Stundennachweis AN 3'!$J$49</f>
        <v>0</v>
      </c>
      <c r="G46" s="81">
        <f>+'Stundennachweis AN 4'!$J$49</f>
        <v>0</v>
      </c>
      <c r="H46" s="81">
        <f>+'Stundennachweis AN 5'!$J$49</f>
        <v>0</v>
      </c>
      <c r="I46" s="81">
        <f>+'Stundennachweis AN 6'!$J$49</f>
        <v>0</v>
      </c>
      <c r="J46" s="81">
        <f>+'Stundennachweis AN 7'!$J$49</f>
        <v>0</v>
      </c>
      <c r="K46" s="81">
        <f>+'Stundennachweis AN 8'!$J$49</f>
        <v>0</v>
      </c>
      <c r="L46" s="81">
        <f>+'Stundennachweis AN 9'!$J$49</f>
        <v>0</v>
      </c>
      <c r="M46" s="81">
        <f>+'Stundennachweis AN 10'!$J$49</f>
        <v>0</v>
      </c>
      <c r="N46" s="71">
        <v>44805</v>
      </c>
      <c r="O46" s="50"/>
      <c r="P46" s="50"/>
      <c r="Q46" s="60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</row>
    <row r="47" spans="1:32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71">
        <v>44835</v>
      </c>
      <c r="O47" s="50"/>
      <c r="P47" s="50"/>
      <c r="Q47" s="60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</row>
    <row r="48" spans="1:32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71">
        <v>44866</v>
      </c>
      <c r="O48" s="50"/>
      <c r="P48" s="50"/>
      <c r="Q48" s="60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</row>
    <row r="49" spans="2:3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71">
        <v>44896</v>
      </c>
      <c r="O49" s="50"/>
      <c r="P49" s="50"/>
      <c r="Q49" s="60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</row>
    <row r="50" spans="2:3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71">
        <v>44927</v>
      </c>
      <c r="O50" s="50"/>
      <c r="P50" s="50"/>
      <c r="Q50" s="60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</row>
    <row r="51" spans="2:32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71">
        <v>44958</v>
      </c>
      <c r="O51" s="50"/>
      <c r="P51" s="50"/>
      <c r="Q51" s="60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</row>
    <row r="52" spans="2:32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71">
        <v>44986</v>
      </c>
      <c r="O52" s="50"/>
      <c r="P52" s="50"/>
      <c r="Q52" s="60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</row>
    <row r="53" spans="2:32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71">
        <v>45017</v>
      </c>
      <c r="O53" s="50"/>
      <c r="P53" s="50"/>
      <c r="Q53" s="60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</row>
    <row r="54" spans="2:32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71">
        <v>45047</v>
      </c>
      <c r="O54" s="50"/>
      <c r="P54" s="50"/>
      <c r="Q54" s="60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</row>
    <row r="55" spans="2:32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71">
        <v>45078</v>
      </c>
      <c r="O55" s="50"/>
      <c r="P55" s="50"/>
      <c r="Q55" s="60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</row>
    <row r="56" spans="2:32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71">
        <v>45108</v>
      </c>
      <c r="O56" s="50"/>
      <c r="P56" s="50"/>
      <c r="Q56" s="60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</row>
    <row r="57" spans="2:32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71">
        <v>45139</v>
      </c>
      <c r="O57" s="50"/>
      <c r="P57" s="50"/>
      <c r="Q57" s="60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</row>
    <row r="58" spans="2:32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71">
        <v>45170</v>
      </c>
      <c r="O58" s="50"/>
      <c r="P58" s="50"/>
      <c r="Q58" s="60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</row>
    <row r="59" spans="2:32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71">
        <v>45200</v>
      </c>
      <c r="O59" s="50"/>
      <c r="P59" s="50"/>
      <c r="Q59" s="60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2:32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71">
        <v>45231</v>
      </c>
      <c r="O60" s="50"/>
      <c r="P60" s="50"/>
      <c r="Q60" s="60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2:32" ht="12" customHeight="1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71">
        <v>45261</v>
      </c>
      <c r="O61" s="50"/>
      <c r="P61" s="50"/>
      <c r="Q61" s="62"/>
      <c r="R61" s="48"/>
    </row>
    <row r="62" spans="2:32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71">
        <v>45292</v>
      </c>
      <c r="O62" s="50"/>
      <c r="P62" s="50"/>
      <c r="Q62" s="61"/>
      <c r="R62" s="48"/>
    </row>
    <row r="63" spans="2:32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71">
        <v>45323</v>
      </c>
      <c r="O63" s="50"/>
      <c r="P63" s="50"/>
      <c r="R63" s="48"/>
      <c r="Z63" s="66">
        <v>43160</v>
      </c>
    </row>
    <row r="64" spans="2:32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71">
        <v>45352</v>
      </c>
      <c r="O64" s="50"/>
      <c r="P64" s="50"/>
      <c r="Z64" s="66">
        <v>43191</v>
      </c>
    </row>
    <row r="65" spans="2:26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71">
        <v>45383</v>
      </c>
      <c r="O65" s="50"/>
      <c r="P65" s="50"/>
      <c r="Z65" s="66">
        <v>43221</v>
      </c>
    </row>
    <row r="66" spans="2:26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71">
        <v>45413</v>
      </c>
      <c r="O66" s="50"/>
      <c r="P66" s="50"/>
      <c r="Z66" s="66">
        <v>43252</v>
      </c>
    </row>
    <row r="67" spans="2:26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71">
        <v>45444</v>
      </c>
      <c r="O67" s="50"/>
      <c r="P67" s="50"/>
      <c r="Z67" s="66">
        <v>43282</v>
      </c>
    </row>
    <row r="68" spans="2:26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71">
        <v>45474</v>
      </c>
      <c r="O68" s="50"/>
      <c r="P68" s="50"/>
      <c r="Z68" s="66">
        <v>43313</v>
      </c>
    </row>
    <row r="69" spans="2:26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71">
        <v>45505</v>
      </c>
      <c r="O69" s="50"/>
      <c r="P69" s="50"/>
      <c r="Z69" s="66">
        <v>43344</v>
      </c>
    </row>
    <row r="70" spans="2:2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71">
        <v>45536</v>
      </c>
      <c r="O70" s="50"/>
      <c r="P70" s="50"/>
      <c r="Z70" s="66">
        <v>43374</v>
      </c>
    </row>
    <row r="71" spans="2:26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71">
        <v>45566</v>
      </c>
      <c r="O71" s="50"/>
      <c r="P71" s="50"/>
      <c r="Z71" s="66">
        <v>43405</v>
      </c>
    </row>
    <row r="72" spans="2:26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71">
        <v>45597</v>
      </c>
      <c r="O72" s="50"/>
      <c r="P72" s="50"/>
      <c r="Z72" s="66">
        <v>43435</v>
      </c>
    </row>
    <row r="73" spans="2:26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71">
        <v>45627</v>
      </c>
      <c r="O73" s="50"/>
      <c r="P73" s="50"/>
      <c r="Z73" s="66">
        <v>43466</v>
      </c>
    </row>
    <row r="74" spans="2:26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71">
        <v>45658</v>
      </c>
      <c r="O74" s="50"/>
      <c r="P74" s="50"/>
      <c r="Z74" s="66">
        <v>43497</v>
      </c>
    </row>
    <row r="75" spans="2:26">
      <c r="N75" s="71">
        <v>45689</v>
      </c>
      <c r="O75" s="50"/>
      <c r="P75" s="50"/>
      <c r="Z75" s="66">
        <v>43525</v>
      </c>
    </row>
    <row r="76" spans="2:26">
      <c r="N76" s="71">
        <v>45717</v>
      </c>
      <c r="O76" s="50"/>
      <c r="P76" s="50"/>
      <c r="Z76" s="66">
        <v>43556</v>
      </c>
    </row>
    <row r="77" spans="2:26">
      <c r="N77" s="71">
        <v>45748</v>
      </c>
      <c r="O77" s="50"/>
      <c r="P77" s="50"/>
      <c r="Z77" s="66">
        <v>43586</v>
      </c>
    </row>
    <row r="78" spans="2:26">
      <c r="N78" s="71">
        <v>45778</v>
      </c>
      <c r="O78" s="50"/>
      <c r="P78" s="50"/>
      <c r="Z78" s="66">
        <v>43617</v>
      </c>
    </row>
    <row r="79" spans="2:26">
      <c r="N79" s="71">
        <v>45809</v>
      </c>
      <c r="O79" s="50"/>
      <c r="P79" s="50"/>
      <c r="Z79" s="66">
        <v>43647</v>
      </c>
    </row>
    <row r="80" spans="2:26">
      <c r="N80" s="71">
        <v>45839</v>
      </c>
      <c r="O80" s="50"/>
      <c r="P80" s="50"/>
      <c r="Z80" s="66">
        <v>43678</v>
      </c>
    </row>
    <row r="81" spans="14:26">
      <c r="N81" s="71">
        <v>45870</v>
      </c>
      <c r="O81" s="50"/>
      <c r="P81" s="50"/>
      <c r="Z81" s="66">
        <v>43709</v>
      </c>
    </row>
    <row r="82" spans="14:26">
      <c r="N82" s="71">
        <v>45901</v>
      </c>
      <c r="O82" s="50"/>
      <c r="P82" s="50"/>
      <c r="Z82" s="66">
        <v>43739</v>
      </c>
    </row>
    <row r="83" spans="14:26">
      <c r="N83" s="71">
        <v>45931</v>
      </c>
      <c r="O83" s="50"/>
      <c r="P83" s="50"/>
      <c r="Z83" s="66">
        <v>43770</v>
      </c>
    </row>
    <row r="84" spans="14:26">
      <c r="N84" s="71">
        <v>45962</v>
      </c>
      <c r="O84" s="50"/>
      <c r="P84" s="50"/>
      <c r="Z84" s="66">
        <v>43800</v>
      </c>
    </row>
    <row r="85" spans="14:26">
      <c r="N85" s="71">
        <v>45992</v>
      </c>
      <c r="O85" s="50"/>
      <c r="P85" s="50"/>
      <c r="Z85" s="66">
        <v>43831</v>
      </c>
    </row>
    <row r="86" spans="14:26">
      <c r="N86" s="71">
        <v>46023</v>
      </c>
      <c r="O86" s="50"/>
      <c r="P86" s="50"/>
      <c r="Z86" s="66">
        <v>43862</v>
      </c>
    </row>
    <row r="87" spans="14:26">
      <c r="N87" s="71">
        <v>46054</v>
      </c>
      <c r="O87" s="50"/>
      <c r="P87" s="50"/>
      <c r="Z87" s="66">
        <v>43891</v>
      </c>
    </row>
    <row r="88" spans="14:26">
      <c r="N88" s="71">
        <v>46082</v>
      </c>
      <c r="O88" s="50"/>
      <c r="P88" s="50"/>
      <c r="Z88" s="66">
        <v>43922</v>
      </c>
    </row>
    <row r="89" spans="14:26">
      <c r="N89" s="71">
        <v>46113</v>
      </c>
      <c r="O89" s="50"/>
      <c r="P89" s="50"/>
      <c r="Z89" s="66">
        <v>43952</v>
      </c>
    </row>
    <row r="90" spans="14:26">
      <c r="N90" s="71">
        <v>46143</v>
      </c>
      <c r="O90" s="50"/>
      <c r="P90" s="50"/>
      <c r="Z90" s="66">
        <v>43983</v>
      </c>
    </row>
    <row r="91" spans="14:26">
      <c r="N91" s="71">
        <v>46174</v>
      </c>
      <c r="O91" s="50"/>
      <c r="P91" s="50"/>
      <c r="Z91" s="66">
        <v>44013</v>
      </c>
    </row>
    <row r="92" spans="14:26">
      <c r="N92" s="71">
        <v>46204</v>
      </c>
      <c r="O92" s="50"/>
      <c r="P92" s="50"/>
      <c r="Z92" s="66">
        <v>44044</v>
      </c>
    </row>
    <row r="93" spans="14:26">
      <c r="N93" s="71">
        <v>46235</v>
      </c>
      <c r="O93" s="50"/>
      <c r="P93" s="50"/>
      <c r="Z93" s="66">
        <v>44075</v>
      </c>
    </row>
    <row r="94" spans="14:26">
      <c r="N94" s="71">
        <v>46266</v>
      </c>
      <c r="O94" s="50"/>
      <c r="P94" s="50"/>
      <c r="Z94" s="66">
        <v>44105</v>
      </c>
    </row>
    <row r="95" spans="14:26">
      <c r="N95" s="71">
        <v>46296</v>
      </c>
      <c r="O95" s="50"/>
      <c r="P95" s="50"/>
      <c r="Z95" s="66">
        <v>44136</v>
      </c>
    </row>
    <row r="96" spans="14:26">
      <c r="N96" s="71">
        <v>46327</v>
      </c>
      <c r="O96" s="50"/>
      <c r="P96" s="50"/>
      <c r="Z96" s="66">
        <v>44166</v>
      </c>
    </row>
    <row r="97" spans="14:26">
      <c r="N97" s="71">
        <v>46357</v>
      </c>
      <c r="O97" s="50"/>
      <c r="P97" s="50"/>
      <c r="Z97" s="66">
        <v>44197</v>
      </c>
    </row>
    <row r="98" spans="14:26">
      <c r="N98" s="71">
        <v>46388</v>
      </c>
      <c r="O98" s="50"/>
      <c r="P98" s="50"/>
      <c r="Z98" s="66">
        <v>44228</v>
      </c>
    </row>
    <row r="99" spans="14:26">
      <c r="N99" s="71">
        <v>46419</v>
      </c>
      <c r="O99" s="50"/>
      <c r="P99" s="50"/>
      <c r="Z99" s="66">
        <v>44256</v>
      </c>
    </row>
    <row r="100" spans="14:26">
      <c r="N100" s="71">
        <v>46447</v>
      </c>
      <c r="O100" s="50"/>
      <c r="P100" s="50"/>
      <c r="Z100" s="66">
        <v>44287</v>
      </c>
    </row>
    <row r="101" spans="14:26">
      <c r="N101" s="71">
        <v>46478</v>
      </c>
      <c r="O101" s="50"/>
      <c r="P101" s="50"/>
      <c r="Z101" s="66">
        <v>44317</v>
      </c>
    </row>
    <row r="102" spans="14:26">
      <c r="N102" s="71">
        <v>46508</v>
      </c>
      <c r="O102" s="50"/>
      <c r="P102" s="50"/>
      <c r="Z102" s="66">
        <v>44348</v>
      </c>
    </row>
    <row r="103" spans="14:26">
      <c r="N103" s="71">
        <v>46539</v>
      </c>
      <c r="O103" s="50"/>
      <c r="P103" s="50"/>
      <c r="Z103" s="66">
        <v>44378</v>
      </c>
    </row>
    <row r="104" spans="14:26">
      <c r="N104" s="71">
        <v>46569</v>
      </c>
      <c r="O104" s="50"/>
      <c r="P104" s="50"/>
      <c r="Z104" s="66">
        <v>44409</v>
      </c>
    </row>
    <row r="105" spans="14:26">
      <c r="N105" s="71">
        <v>46600</v>
      </c>
      <c r="O105" s="50"/>
      <c r="P105" s="50"/>
      <c r="Z105" s="66">
        <v>44440</v>
      </c>
    </row>
    <row r="106" spans="14:26">
      <c r="N106" s="71">
        <v>46631</v>
      </c>
      <c r="O106" s="50"/>
      <c r="P106" s="50"/>
      <c r="Z106" s="66">
        <v>44470</v>
      </c>
    </row>
    <row r="107" spans="14:26">
      <c r="N107" s="71">
        <v>46661</v>
      </c>
      <c r="O107" s="50"/>
      <c r="P107" s="50"/>
      <c r="Z107" s="66">
        <v>44501</v>
      </c>
    </row>
    <row r="108" spans="14:26">
      <c r="N108" s="71">
        <v>46692</v>
      </c>
      <c r="O108" s="50"/>
      <c r="P108" s="50"/>
      <c r="Z108" s="66">
        <v>44531</v>
      </c>
    </row>
    <row r="109" spans="14:26">
      <c r="N109" s="71">
        <v>46722</v>
      </c>
      <c r="O109" s="50"/>
      <c r="P109" s="50"/>
      <c r="Z109" s="66">
        <v>44562</v>
      </c>
    </row>
    <row r="110" spans="14:26">
      <c r="O110" s="50"/>
      <c r="P110" s="50"/>
      <c r="Z110" s="66">
        <v>44593</v>
      </c>
    </row>
    <row r="111" spans="14:26">
      <c r="O111" s="50"/>
      <c r="P111" s="50"/>
      <c r="Z111" s="66">
        <v>44621</v>
      </c>
    </row>
    <row r="112" spans="14:26">
      <c r="O112" s="50"/>
      <c r="P112" s="50"/>
      <c r="Z112" s="66">
        <v>44652</v>
      </c>
    </row>
    <row r="113" spans="15:26">
      <c r="O113" s="50"/>
      <c r="P113" s="50"/>
      <c r="Z113" s="66">
        <v>44682</v>
      </c>
    </row>
    <row r="114" spans="15:26">
      <c r="O114" s="50"/>
      <c r="P114" s="50"/>
      <c r="Z114" s="66">
        <v>44713</v>
      </c>
    </row>
    <row r="115" spans="15:26">
      <c r="O115" s="50"/>
      <c r="P115" s="50"/>
      <c r="Z115" s="66">
        <v>44743</v>
      </c>
    </row>
    <row r="116" spans="15:26">
      <c r="O116" s="50"/>
      <c r="P116" s="50"/>
      <c r="Z116" s="66">
        <v>44774</v>
      </c>
    </row>
    <row r="117" spans="15:26">
      <c r="O117" s="50"/>
      <c r="P117" s="50"/>
      <c r="Z117" s="66">
        <v>44805</v>
      </c>
    </row>
    <row r="118" spans="15:26">
      <c r="O118" s="50"/>
      <c r="P118" s="50"/>
      <c r="Z118" s="66">
        <v>44835</v>
      </c>
    </row>
    <row r="119" spans="15:26">
      <c r="O119" s="50"/>
      <c r="P119" s="50"/>
      <c r="Z119" s="66">
        <v>44866</v>
      </c>
    </row>
    <row r="120" spans="15:26">
      <c r="O120" s="50"/>
      <c r="P120" s="50"/>
      <c r="Z120" s="66">
        <v>44896</v>
      </c>
    </row>
    <row r="121" spans="15:26">
      <c r="O121" s="50"/>
      <c r="P121" s="50"/>
      <c r="Z121" s="66">
        <v>44927</v>
      </c>
    </row>
    <row r="122" spans="15:26">
      <c r="O122" s="50"/>
      <c r="P122" s="50"/>
      <c r="Z122" s="66">
        <v>44958</v>
      </c>
    </row>
    <row r="123" spans="15:26">
      <c r="O123" s="50"/>
      <c r="P123" s="50"/>
      <c r="Z123" s="66">
        <v>44986</v>
      </c>
    </row>
    <row r="124" spans="15:26">
      <c r="O124" s="50"/>
      <c r="P124" s="50"/>
      <c r="Z124" s="66">
        <v>45017</v>
      </c>
    </row>
    <row r="125" spans="15:26">
      <c r="O125" s="50"/>
      <c r="P125" s="50"/>
      <c r="Z125" s="66">
        <v>45047</v>
      </c>
    </row>
    <row r="126" spans="15:26">
      <c r="O126" s="50"/>
      <c r="P126" s="50"/>
      <c r="Z126" s="66">
        <v>45078</v>
      </c>
    </row>
    <row r="127" spans="15:26">
      <c r="O127" s="50"/>
      <c r="P127" s="50"/>
      <c r="Z127" s="66">
        <v>45108</v>
      </c>
    </row>
    <row r="128" spans="15:26">
      <c r="O128" s="50"/>
      <c r="P128" s="50"/>
      <c r="Z128" s="66">
        <v>45139</v>
      </c>
    </row>
    <row r="129" spans="15:26">
      <c r="O129" s="50"/>
      <c r="P129" s="50"/>
      <c r="Z129" s="66">
        <v>45170</v>
      </c>
    </row>
    <row r="130" spans="15:26">
      <c r="O130" s="50"/>
      <c r="P130" s="50"/>
      <c r="Z130" s="66">
        <v>45200</v>
      </c>
    </row>
    <row r="131" spans="15:26">
      <c r="O131" s="50"/>
      <c r="P131" s="50"/>
      <c r="Z131" s="66">
        <v>45231</v>
      </c>
    </row>
    <row r="132" spans="15:26">
      <c r="O132" s="50"/>
      <c r="P132" s="50"/>
      <c r="Z132" s="66">
        <v>45261</v>
      </c>
    </row>
    <row r="133" spans="15:26">
      <c r="O133" s="50"/>
      <c r="P133" s="50"/>
      <c r="Z133" s="66">
        <v>45292</v>
      </c>
    </row>
    <row r="134" spans="15:26">
      <c r="O134" s="50"/>
      <c r="P134" s="50"/>
      <c r="Z134" s="66">
        <v>45323</v>
      </c>
    </row>
    <row r="135" spans="15:26">
      <c r="O135" s="50"/>
      <c r="P135" s="50"/>
      <c r="Z135" s="66">
        <v>45352</v>
      </c>
    </row>
    <row r="136" spans="15:26">
      <c r="O136" s="50"/>
      <c r="P136" s="50"/>
      <c r="Z136" s="66">
        <v>45383</v>
      </c>
    </row>
    <row r="137" spans="15:26">
      <c r="O137" s="50"/>
      <c r="P137" s="50"/>
      <c r="Z137" s="66">
        <v>45413</v>
      </c>
    </row>
    <row r="138" spans="15:26">
      <c r="O138" s="50"/>
      <c r="P138" s="50"/>
      <c r="Z138" s="66">
        <v>45444</v>
      </c>
    </row>
    <row r="139" spans="15:26">
      <c r="O139" s="50"/>
      <c r="P139" s="50"/>
      <c r="Z139" s="66">
        <v>45474</v>
      </c>
    </row>
    <row r="140" spans="15:26">
      <c r="O140" s="50"/>
      <c r="P140" s="50"/>
      <c r="Z140" s="66">
        <v>45505</v>
      </c>
    </row>
    <row r="141" spans="15:26">
      <c r="O141" s="50"/>
      <c r="P141" s="50"/>
      <c r="Z141" s="66">
        <v>45536</v>
      </c>
    </row>
    <row r="142" spans="15:26">
      <c r="O142" s="50"/>
      <c r="P142" s="50"/>
      <c r="Z142" s="66">
        <v>45566</v>
      </c>
    </row>
    <row r="143" spans="15:26">
      <c r="O143" s="50"/>
      <c r="P143" s="50"/>
      <c r="Z143" s="66">
        <v>45597</v>
      </c>
    </row>
    <row r="144" spans="15:26">
      <c r="O144" s="50"/>
      <c r="P144" s="50"/>
      <c r="Z144" s="66">
        <v>45627</v>
      </c>
    </row>
    <row r="145" spans="15:16">
      <c r="O145" s="50"/>
      <c r="P145" s="50"/>
    </row>
    <row r="146" spans="15:16">
      <c r="O146" s="50"/>
      <c r="P146" s="50"/>
    </row>
    <row r="147" spans="15:16">
      <c r="O147" s="50"/>
      <c r="P147" s="50"/>
    </row>
    <row r="148" spans="15:16">
      <c r="O148" s="50"/>
      <c r="P148" s="50"/>
    </row>
    <row r="149" spans="15:16">
      <c r="O149" s="50"/>
      <c r="P149" s="50"/>
    </row>
    <row r="150" spans="15:16">
      <c r="O150" s="50"/>
      <c r="P150" s="50"/>
    </row>
    <row r="151" spans="15:16">
      <c r="O151" s="50"/>
      <c r="P151" s="50"/>
    </row>
    <row r="152" spans="15:16">
      <c r="O152" s="50"/>
      <c r="P152" s="50"/>
    </row>
    <row r="153" spans="15:16">
      <c r="O153" s="50"/>
      <c r="P153" s="50"/>
    </row>
    <row r="154" spans="15:16">
      <c r="O154" s="50"/>
      <c r="P154" s="50"/>
    </row>
    <row r="155" spans="15:16">
      <c r="O155" s="50"/>
      <c r="P155" s="50"/>
    </row>
    <row r="156" spans="15:16">
      <c r="O156" s="50"/>
      <c r="P156" s="50"/>
    </row>
    <row r="157" spans="15:16">
      <c r="O157" s="50"/>
      <c r="P157" s="50"/>
    </row>
    <row r="158" spans="15:16">
      <c r="O158" s="50"/>
      <c r="P158" s="50"/>
    </row>
  </sheetData>
  <mergeCells count="9">
    <mergeCell ref="A14:A44"/>
    <mergeCell ref="C7:G8"/>
    <mergeCell ref="A8:B8"/>
    <mergeCell ref="A1:L1"/>
    <mergeCell ref="A2:L2"/>
    <mergeCell ref="C4:G5"/>
    <mergeCell ref="K4:M5"/>
    <mergeCell ref="I5:J5"/>
    <mergeCell ref="C9:D10"/>
  </mergeCells>
  <conditionalFormatting sqref="D14:M46">
    <cfRule type="cellIs" dxfId="3" priority="2" stopIfTrue="1" operator="greaterThan">
      <formula>0</formula>
    </cfRule>
  </conditionalFormatting>
  <dataValidations count="3">
    <dataValidation type="list" allowBlank="1" showInputMessage="1" showErrorMessage="1" promptTitle="Monatsliste " sqref="N13" xr:uid="{00000000-0002-0000-0000-000000000000}">
      <formula1>$N$13:$N$13</formula1>
    </dataValidation>
    <dataValidation type="list" allowBlank="1" showInputMessage="1" showErrorMessage="1" sqref="N14:N109" xr:uid="{00000000-0002-0000-0000-000001000000}">
      <formula1>#REF!</formula1>
    </dataValidation>
    <dataValidation type="list" allowBlank="1" showInputMessage="1" showErrorMessage="1" sqref="C9:D10" xr:uid="{00000000-0002-0000-0000-000002000000}">
      <formula1>$N$14:$N$109</formula1>
    </dataValidation>
  </dataValidations>
  <pageMargins left="0.7" right="0.7" top="0.78740157499999996" bottom="0.78740157499999996" header="0.3" footer="0.3"/>
  <pageSetup paperSize="9" scale="73" orientation="landscape" r:id="rId1"/>
  <colBreaks count="2" manualBreakCount="2">
    <brk id="13" max="46" man="1"/>
    <brk id="24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49"/>
  <sheetViews>
    <sheetView zoomScaleNormal="100" zoomScaleSheetLayoutView="130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>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ref="F19:F48" si="0">IF(D19&lt;C19,N19-C19+D19,D19-C19)-E19</f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C12:H12"/>
    <mergeCell ref="I12:J12"/>
    <mergeCell ref="K42:L42"/>
    <mergeCell ref="K26:L26"/>
    <mergeCell ref="K27:L27"/>
    <mergeCell ref="K40:L40"/>
    <mergeCell ref="K29:L29"/>
    <mergeCell ref="K30:L30"/>
    <mergeCell ref="K31:L31"/>
    <mergeCell ref="K32:L32"/>
    <mergeCell ref="K33:L33"/>
    <mergeCell ref="K34:L34"/>
    <mergeCell ref="K12:L12"/>
    <mergeCell ref="K20:L20"/>
    <mergeCell ref="K21:L21"/>
    <mergeCell ref="K22:L22"/>
    <mergeCell ref="D9:H10"/>
    <mergeCell ref="B9:C10"/>
    <mergeCell ref="D6:H7"/>
    <mergeCell ref="L6:L7"/>
    <mergeCell ref="J7:K7"/>
    <mergeCell ref="L9:L10"/>
    <mergeCell ref="J10:K10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K48:L48"/>
    <mergeCell ref="K51:L51"/>
    <mergeCell ref="K28:L28"/>
    <mergeCell ref="K47:L47"/>
    <mergeCell ref="K45:L45"/>
    <mergeCell ref="K46:L46"/>
    <mergeCell ref="K36:L36"/>
    <mergeCell ref="K37:L37"/>
    <mergeCell ref="K38:L38"/>
    <mergeCell ref="K39:L39"/>
    <mergeCell ref="K41:L41"/>
    <mergeCell ref="G13:G16"/>
    <mergeCell ref="H13:H16"/>
    <mergeCell ref="I13:I16"/>
    <mergeCell ref="J13:J16"/>
    <mergeCell ref="K13:L16"/>
    <mergeCell ref="K18:L18"/>
    <mergeCell ref="K24:L24"/>
    <mergeCell ref="K35:L35"/>
    <mergeCell ref="K43:L43"/>
    <mergeCell ref="K44:L44"/>
    <mergeCell ref="K23:L23"/>
    <mergeCell ref="K19:L19"/>
    <mergeCell ref="K25:L25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49"/>
  <sheetViews>
    <sheetView topLeftCell="A4" zoomScaleNormal="100" zoomScaleSheetLayoutView="130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 xml:space="preserve"> 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ref="F19:F48" si="0" xml:space="preserve"> IF(D19&lt;C19,N19-C19+D19,D19-C19)-E19</f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C12:H12"/>
    <mergeCell ref="I12:J12"/>
    <mergeCell ref="K42:L42"/>
    <mergeCell ref="K26:L26"/>
    <mergeCell ref="K27:L27"/>
    <mergeCell ref="K40:L40"/>
    <mergeCell ref="K29:L29"/>
    <mergeCell ref="K30:L30"/>
    <mergeCell ref="K31:L31"/>
    <mergeCell ref="K32:L32"/>
    <mergeCell ref="K33:L33"/>
    <mergeCell ref="K34:L34"/>
    <mergeCell ref="K12:L12"/>
    <mergeCell ref="K20:L20"/>
    <mergeCell ref="K21:L21"/>
    <mergeCell ref="K22:L22"/>
    <mergeCell ref="D9:H10"/>
    <mergeCell ref="B9:C10"/>
    <mergeCell ref="D6:H7"/>
    <mergeCell ref="L6:L7"/>
    <mergeCell ref="J7:K7"/>
    <mergeCell ref="L9:L10"/>
    <mergeCell ref="J10:K10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K48:L48"/>
    <mergeCell ref="K51:L51"/>
    <mergeCell ref="K28:L28"/>
    <mergeCell ref="K47:L47"/>
    <mergeCell ref="K45:L45"/>
    <mergeCell ref="K46:L46"/>
    <mergeCell ref="K36:L36"/>
    <mergeCell ref="K37:L37"/>
    <mergeCell ref="K38:L38"/>
    <mergeCell ref="K39:L39"/>
    <mergeCell ref="K41:L41"/>
    <mergeCell ref="G13:G16"/>
    <mergeCell ref="H13:H16"/>
    <mergeCell ref="I13:I16"/>
    <mergeCell ref="J13:J16"/>
    <mergeCell ref="K13:L16"/>
    <mergeCell ref="K18:L18"/>
    <mergeCell ref="K24:L24"/>
    <mergeCell ref="K35:L35"/>
    <mergeCell ref="K43:L43"/>
    <mergeCell ref="K44:L44"/>
    <mergeCell ref="K23:L23"/>
    <mergeCell ref="K19:L19"/>
    <mergeCell ref="K25:L25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H418"/>
  <sheetViews>
    <sheetView view="pageBreakPreview" zoomScaleNormal="100" workbookViewId="0">
      <selection activeCell="S29" sqref="S29"/>
    </sheetView>
  </sheetViews>
  <sheetFormatPr baseColWidth="10" defaultColWidth="0" defaultRowHeight="12.75"/>
  <cols>
    <col min="1" max="1" width="3" style="3" customWidth="1"/>
    <col min="2" max="2" width="6.7109375" style="3" customWidth="1"/>
    <col min="3" max="3" width="4.7109375" style="3" customWidth="1"/>
    <col min="4" max="4" width="6.7109375" style="3" customWidth="1"/>
    <col min="5" max="5" width="4" style="3" customWidth="1"/>
    <col min="6" max="6" width="6.7109375" style="3" customWidth="1"/>
    <col min="7" max="7" width="4.7109375" style="3" customWidth="1"/>
    <col min="8" max="8" width="6.7109375" style="3" customWidth="1"/>
    <col min="9" max="9" width="4.7109375" style="3" customWidth="1"/>
    <col min="10" max="10" width="6.7109375" style="3" customWidth="1"/>
    <col min="11" max="11" width="4.7109375" style="3" customWidth="1"/>
    <col min="12" max="12" width="6.7109375" style="3" customWidth="1"/>
    <col min="13" max="13" width="4.7109375" style="3" customWidth="1"/>
    <col min="14" max="14" width="6.7109375" style="3" customWidth="1"/>
    <col min="15" max="15" width="4.7109375" style="3" customWidth="1"/>
    <col min="16" max="16" width="6.7109375" style="3" customWidth="1"/>
    <col min="17" max="17" width="4.7109375" style="3" customWidth="1"/>
    <col min="18" max="18" width="6.7109375" style="3" customWidth="1"/>
    <col min="19" max="19" width="4.7109375" style="3" customWidth="1"/>
    <col min="20" max="20" width="6.7109375" style="3" customWidth="1"/>
    <col min="21" max="21" width="4.7109375" style="3" customWidth="1"/>
    <col min="22" max="22" width="6.7109375" style="3" customWidth="1"/>
    <col min="23" max="23" width="4.7109375" style="3" customWidth="1"/>
    <col min="24" max="24" width="6.7109375" style="3" customWidth="1"/>
    <col min="25" max="25" width="4.7109375" style="3" customWidth="1"/>
    <col min="26" max="26" width="3.140625" style="3" customWidth="1"/>
    <col min="27" max="27" width="11.42578125" style="3" hidden="1" customWidth="1"/>
    <col min="28" max="28" width="17.5703125" style="3" hidden="1" customWidth="1"/>
    <col min="29" max="242" width="11.42578125" style="3" customWidth="1"/>
    <col min="243" max="243" width="11.42578125" style="3" hidden="1" customWidth="1"/>
    <col min="244" max="16384" width="11.42578125" style="3" hidden="1"/>
  </cols>
  <sheetData>
    <row r="1" spans="2:28" ht="13.5" customHeight="1">
      <c r="B1" s="1" t="s">
        <v>0</v>
      </c>
      <c r="C1" s="2"/>
    </row>
    <row r="2" spans="2:28" ht="24" customHeight="1">
      <c r="B2" s="145">
        <v>2016</v>
      </c>
      <c r="C2" s="146"/>
      <c r="D2" s="147">
        <f>DATE(B2,1,1)</f>
        <v>42370</v>
      </c>
      <c r="E2" s="147"/>
      <c r="F2" s="147"/>
      <c r="G2" s="4"/>
    </row>
    <row r="3" spans="2:28" ht="15.75" customHeight="1">
      <c r="B3" s="4">
        <v>31</v>
      </c>
      <c r="C3" s="4"/>
      <c r="D3" s="4">
        <f>IF(B37-D37=0,29,28)</f>
        <v>29</v>
      </c>
      <c r="E3" s="4"/>
      <c r="F3" s="4">
        <v>31</v>
      </c>
      <c r="G3" s="4"/>
      <c r="H3" s="4">
        <v>30</v>
      </c>
      <c r="I3" s="4"/>
      <c r="J3" s="4">
        <v>31</v>
      </c>
      <c r="K3" s="4"/>
      <c r="L3" s="4">
        <v>30</v>
      </c>
      <c r="M3" s="4"/>
      <c r="N3" s="4">
        <v>31</v>
      </c>
      <c r="O3" s="4"/>
      <c r="P3" s="4">
        <v>31</v>
      </c>
      <c r="Q3" s="4"/>
      <c r="R3" s="4">
        <v>30</v>
      </c>
      <c r="S3" s="4"/>
      <c r="T3" s="4">
        <v>31</v>
      </c>
      <c r="U3" s="4"/>
      <c r="V3" s="4">
        <v>30</v>
      </c>
      <c r="W3" s="4"/>
      <c r="X3" s="4">
        <v>31</v>
      </c>
      <c r="Y3" s="4"/>
    </row>
    <row r="4" spans="2:28">
      <c r="B4" s="148">
        <f>D2</f>
        <v>42370</v>
      </c>
      <c r="C4" s="148"/>
      <c r="D4" s="148">
        <f>B4+B3</f>
        <v>42401</v>
      </c>
      <c r="E4" s="148"/>
      <c r="F4" s="148">
        <f>D4+D3</f>
        <v>42430</v>
      </c>
      <c r="G4" s="148"/>
      <c r="H4" s="148">
        <f>F4+F3</f>
        <v>42461</v>
      </c>
      <c r="I4" s="148"/>
      <c r="J4" s="148">
        <f>H4+H3</f>
        <v>42491</v>
      </c>
      <c r="K4" s="148"/>
      <c r="L4" s="148">
        <f>J4+J3</f>
        <v>42522</v>
      </c>
      <c r="M4" s="148"/>
      <c r="N4" s="148">
        <f>L4+L3</f>
        <v>42552</v>
      </c>
      <c r="O4" s="148"/>
      <c r="P4" s="148">
        <f>N4+N3</f>
        <v>42583</v>
      </c>
      <c r="Q4" s="148"/>
      <c r="R4" s="148">
        <f>P4+P3</f>
        <v>42614</v>
      </c>
      <c r="S4" s="148"/>
      <c r="T4" s="148">
        <f>R4+R3</f>
        <v>42644</v>
      </c>
      <c r="U4" s="148"/>
      <c r="V4" s="148">
        <f>T4+T3</f>
        <v>42675</v>
      </c>
      <c r="W4" s="148"/>
      <c r="X4" s="148">
        <f>V4+V3</f>
        <v>42705</v>
      </c>
      <c r="Y4" s="148"/>
      <c r="Z4" s="151"/>
      <c r="AA4" s="152"/>
      <c r="AB4" s="152"/>
    </row>
    <row r="5" spans="2:28" ht="15">
      <c r="B5" s="5">
        <f>D2</f>
        <v>42370</v>
      </c>
      <c r="C5" s="6">
        <f>B5</f>
        <v>42370</v>
      </c>
      <c r="D5" s="5">
        <f>D4</f>
        <v>42401</v>
      </c>
      <c r="E5" s="6">
        <f t="shared" ref="E5:E32" si="0">D5</f>
        <v>42401</v>
      </c>
      <c r="F5" s="5">
        <f>F4</f>
        <v>42430</v>
      </c>
      <c r="G5" s="6">
        <f t="shared" ref="G5:G35" si="1">F5</f>
        <v>42430</v>
      </c>
      <c r="H5" s="5">
        <f>H4</f>
        <v>42461</v>
      </c>
      <c r="I5" s="6">
        <f t="shared" ref="I5:I34" si="2">H5</f>
        <v>42461</v>
      </c>
      <c r="J5" s="5">
        <f>J4</f>
        <v>42491</v>
      </c>
      <c r="K5" s="6">
        <f t="shared" ref="K5:K35" si="3">J5</f>
        <v>42491</v>
      </c>
      <c r="L5" s="5">
        <f>L4</f>
        <v>42522</v>
      </c>
      <c r="M5" s="6">
        <f t="shared" ref="M5:M34" si="4">L5</f>
        <v>42522</v>
      </c>
      <c r="N5" s="5">
        <f>N4</f>
        <v>42552</v>
      </c>
      <c r="O5" s="6">
        <f t="shared" ref="O5:O35" si="5">N5</f>
        <v>42552</v>
      </c>
      <c r="P5" s="5">
        <f>P4</f>
        <v>42583</v>
      </c>
      <c r="Q5" s="6">
        <f t="shared" ref="Q5:Q35" si="6">P5</f>
        <v>42583</v>
      </c>
      <c r="R5" s="5">
        <f>R4</f>
        <v>42614</v>
      </c>
      <c r="S5" s="6">
        <f t="shared" ref="S5:S34" si="7">R5</f>
        <v>42614</v>
      </c>
      <c r="T5" s="5">
        <f>T4</f>
        <v>42644</v>
      </c>
      <c r="U5" s="6">
        <f t="shared" ref="U5:U35" si="8">T5</f>
        <v>42644</v>
      </c>
      <c r="V5" s="5">
        <f>V4</f>
        <v>42675</v>
      </c>
      <c r="W5" s="6">
        <f t="shared" ref="W5:W34" si="9">V5</f>
        <v>42675</v>
      </c>
      <c r="X5" s="5">
        <f>X4</f>
        <v>42705</v>
      </c>
      <c r="Y5" s="6">
        <f t="shared" ref="Y5:Y35" si="10">X5</f>
        <v>42705</v>
      </c>
      <c r="AA5" s="7">
        <f t="shared" ref="AA5:AB19" si="11">B57</f>
        <v>42370</v>
      </c>
      <c r="AB5" s="8" t="str">
        <f t="shared" si="11"/>
        <v>Neujahr</v>
      </c>
    </row>
    <row r="6" spans="2:28" ht="15">
      <c r="B6" s="5">
        <f>$B$5+1</f>
        <v>42371</v>
      </c>
      <c r="C6" s="6">
        <f t="shared" ref="C6:C35" si="12">B6</f>
        <v>42371</v>
      </c>
      <c r="D6" s="5">
        <f t="shared" ref="D6:D31" si="13">D5+1</f>
        <v>42402</v>
      </c>
      <c r="E6" s="6">
        <f t="shared" si="0"/>
        <v>42402</v>
      </c>
      <c r="F6" s="5">
        <f t="shared" ref="F6:F35" si="14">F5+1</f>
        <v>42431</v>
      </c>
      <c r="G6" s="6">
        <f t="shared" si="1"/>
        <v>42431</v>
      </c>
      <c r="H6" s="5">
        <f t="shared" ref="H6:H34" si="15">H5+1</f>
        <v>42462</v>
      </c>
      <c r="I6" s="6">
        <f t="shared" si="2"/>
        <v>42462</v>
      </c>
      <c r="J6" s="5">
        <f t="shared" ref="J6:J35" si="16">J5+1</f>
        <v>42492</v>
      </c>
      <c r="K6" s="6">
        <f t="shared" si="3"/>
        <v>42492</v>
      </c>
      <c r="L6" s="5">
        <f t="shared" ref="L6:L34" si="17">L5+1</f>
        <v>42523</v>
      </c>
      <c r="M6" s="6">
        <f t="shared" si="4"/>
        <v>42523</v>
      </c>
      <c r="N6" s="5">
        <f t="shared" ref="N6:N35" si="18">N5+1</f>
        <v>42553</v>
      </c>
      <c r="O6" s="6">
        <f t="shared" si="5"/>
        <v>42553</v>
      </c>
      <c r="P6" s="5">
        <f t="shared" ref="P6:P35" si="19">P5+1</f>
        <v>42584</v>
      </c>
      <c r="Q6" s="6">
        <f t="shared" si="6"/>
        <v>42584</v>
      </c>
      <c r="R6" s="5">
        <f t="shared" ref="R6:R34" si="20">R5+1</f>
        <v>42615</v>
      </c>
      <c r="S6" s="6">
        <f t="shared" si="7"/>
        <v>42615</v>
      </c>
      <c r="T6" s="5">
        <f t="shared" ref="T6:T35" si="21">T5+1</f>
        <v>42645</v>
      </c>
      <c r="U6" s="6">
        <f t="shared" si="8"/>
        <v>42645</v>
      </c>
      <c r="V6" s="5">
        <f t="shared" ref="V6:V34" si="22">V5+1</f>
        <v>42676</v>
      </c>
      <c r="W6" s="6">
        <f t="shared" si="9"/>
        <v>42676</v>
      </c>
      <c r="X6" s="5">
        <f t="shared" ref="X6:X35" si="23">X5+1</f>
        <v>42706</v>
      </c>
      <c r="Y6" s="6">
        <f t="shared" si="10"/>
        <v>42706</v>
      </c>
      <c r="AA6" s="7">
        <f t="shared" si="11"/>
        <v>42375</v>
      </c>
      <c r="AB6" s="8" t="str">
        <f t="shared" si="11"/>
        <v>Heilige Drei Könige</v>
      </c>
    </row>
    <row r="7" spans="2:28" ht="15">
      <c r="B7" s="5">
        <f>B6+1</f>
        <v>42372</v>
      </c>
      <c r="C7" s="6">
        <f t="shared" si="12"/>
        <v>42372</v>
      </c>
      <c r="D7" s="5">
        <f t="shared" si="13"/>
        <v>42403</v>
      </c>
      <c r="E7" s="6">
        <f t="shared" si="0"/>
        <v>42403</v>
      </c>
      <c r="F7" s="5">
        <f t="shared" si="14"/>
        <v>42432</v>
      </c>
      <c r="G7" s="6">
        <f t="shared" si="1"/>
        <v>42432</v>
      </c>
      <c r="H7" s="5">
        <f t="shared" si="15"/>
        <v>42463</v>
      </c>
      <c r="I7" s="6">
        <f t="shared" si="2"/>
        <v>42463</v>
      </c>
      <c r="J7" s="5">
        <f t="shared" si="16"/>
        <v>42493</v>
      </c>
      <c r="K7" s="6">
        <f t="shared" si="3"/>
        <v>42493</v>
      </c>
      <c r="L7" s="5">
        <f t="shared" si="17"/>
        <v>42524</v>
      </c>
      <c r="M7" s="6">
        <f t="shared" si="4"/>
        <v>42524</v>
      </c>
      <c r="N7" s="5">
        <f t="shared" si="18"/>
        <v>42554</v>
      </c>
      <c r="O7" s="6">
        <f t="shared" si="5"/>
        <v>42554</v>
      </c>
      <c r="P7" s="5">
        <f t="shared" si="19"/>
        <v>42585</v>
      </c>
      <c r="Q7" s="6">
        <f t="shared" si="6"/>
        <v>42585</v>
      </c>
      <c r="R7" s="5">
        <f t="shared" si="20"/>
        <v>42616</v>
      </c>
      <c r="S7" s="6">
        <f t="shared" si="7"/>
        <v>42616</v>
      </c>
      <c r="T7" s="5">
        <f t="shared" si="21"/>
        <v>42646</v>
      </c>
      <c r="U7" s="6">
        <f t="shared" si="8"/>
        <v>42646</v>
      </c>
      <c r="V7" s="5">
        <f t="shared" si="22"/>
        <v>42677</v>
      </c>
      <c r="W7" s="6">
        <f t="shared" si="9"/>
        <v>42677</v>
      </c>
      <c r="X7" s="5">
        <f t="shared" si="23"/>
        <v>42707</v>
      </c>
      <c r="Y7" s="6">
        <f t="shared" si="10"/>
        <v>42707</v>
      </c>
      <c r="AA7" s="7">
        <f t="shared" si="11"/>
        <v>42454</v>
      </c>
      <c r="AB7" s="8" t="str">
        <f t="shared" si="11"/>
        <v>Karfreitag</v>
      </c>
    </row>
    <row r="8" spans="2:28" ht="15">
      <c r="B8" s="5">
        <f t="shared" ref="B8:B35" si="24">B7+1</f>
        <v>42373</v>
      </c>
      <c r="C8" s="6">
        <f t="shared" si="12"/>
        <v>42373</v>
      </c>
      <c r="D8" s="5">
        <f t="shared" si="13"/>
        <v>42404</v>
      </c>
      <c r="E8" s="6">
        <f t="shared" si="0"/>
        <v>42404</v>
      </c>
      <c r="F8" s="5">
        <f t="shared" si="14"/>
        <v>42433</v>
      </c>
      <c r="G8" s="6">
        <f t="shared" si="1"/>
        <v>42433</v>
      </c>
      <c r="H8" s="5">
        <f t="shared" si="15"/>
        <v>42464</v>
      </c>
      <c r="I8" s="6">
        <f t="shared" si="2"/>
        <v>42464</v>
      </c>
      <c r="J8" s="5">
        <f t="shared" si="16"/>
        <v>42494</v>
      </c>
      <c r="K8" s="6">
        <f t="shared" si="3"/>
        <v>42494</v>
      </c>
      <c r="L8" s="5">
        <f t="shared" si="17"/>
        <v>42525</v>
      </c>
      <c r="M8" s="6">
        <f t="shared" si="4"/>
        <v>42525</v>
      </c>
      <c r="N8" s="5">
        <f t="shared" si="18"/>
        <v>42555</v>
      </c>
      <c r="O8" s="6">
        <f t="shared" si="5"/>
        <v>42555</v>
      </c>
      <c r="P8" s="5">
        <f t="shared" si="19"/>
        <v>42586</v>
      </c>
      <c r="Q8" s="6">
        <f t="shared" si="6"/>
        <v>42586</v>
      </c>
      <c r="R8" s="5">
        <f t="shared" si="20"/>
        <v>42617</v>
      </c>
      <c r="S8" s="6">
        <f t="shared" si="7"/>
        <v>42617</v>
      </c>
      <c r="T8" s="5">
        <f t="shared" si="21"/>
        <v>42647</v>
      </c>
      <c r="U8" s="6">
        <f t="shared" si="8"/>
        <v>42647</v>
      </c>
      <c r="V8" s="5">
        <f t="shared" si="22"/>
        <v>42678</v>
      </c>
      <c r="W8" s="6">
        <f t="shared" si="9"/>
        <v>42678</v>
      </c>
      <c r="X8" s="5">
        <f t="shared" si="23"/>
        <v>42708</v>
      </c>
      <c r="Y8" s="6">
        <f t="shared" si="10"/>
        <v>42708</v>
      </c>
      <c r="AA8" s="7">
        <f t="shared" si="11"/>
        <v>42456</v>
      </c>
      <c r="AB8" s="8" t="str">
        <f t="shared" si="11"/>
        <v>Ostersonntag</v>
      </c>
    </row>
    <row r="9" spans="2:28" ht="15">
      <c r="B9" s="5">
        <f t="shared" si="24"/>
        <v>42374</v>
      </c>
      <c r="C9" s="6">
        <f t="shared" si="12"/>
        <v>42374</v>
      </c>
      <c r="D9" s="5">
        <f t="shared" si="13"/>
        <v>42405</v>
      </c>
      <c r="E9" s="6">
        <f t="shared" si="0"/>
        <v>42405</v>
      </c>
      <c r="F9" s="5">
        <f t="shared" si="14"/>
        <v>42434</v>
      </c>
      <c r="G9" s="6">
        <f t="shared" si="1"/>
        <v>42434</v>
      </c>
      <c r="H9" s="5">
        <f t="shared" si="15"/>
        <v>42465</v>
      </c>
      <c r="I9" s="6">
        <f t="shared" si="2"/>
        <v>42465</v>
      </c>
      <c r="J9" s="5">
        <f t="shared" si="16"/>
        <v>42495</v>
      </c>
      <c r="K9" s="6">
        <f t="shared" si="3"/>
        <v>42495</v>
      </c>
      <c r="L9" s="5">
        <f t="shared" si="17"/>
        <v>42526</v>
      </c>
      <c r="M9" s="6">
        <f t="shared" si="4"/>
        <v>42526</v>
      </c>
      <c r="N9" s="5">
        <f t="shared" si="18"/>
        <v>42556</v>
      </c>
      <c r="O9" s="6">
        <f t="shared" si="5"/>
        <v>42556</v>
      </c>
      <c r="P9" s="5">
        <f t="shared" si="19"/>
        <v>42587</v>
      </c>
      <c r="Q9" s="6">
        <f t="shared" si="6"/>
        <v>42587</v>
      </c>
      <c r="R9" s="5">
        <f t="shared" si="20"/>
        <v>42618</v>
      </c>
      <c r="S9" s="6">
        <f t="shared" si="7"/>
        <v>42618</v>
      </c>
      <c r="T9" s="5">
        <f t="shared" si="21"/>
        <v>42648</v>
      </c>
      <c r="U9" s="6">
        <f t="shared" si="8"/>
        <v>42648</v>
      </c>
      <c r="V9" s="5">
        <f t="shared" si="22"/>
        <v>42679</v>
      </c>
      <c r="W9" s="6">
        <f t="shared" si="9"/>
        <v>42679</v>
      </c>
      <c r="X9" s="5">
        <f t="shared" si="23"/>
        <v>42709</v>
      </c>
      <c r="Y9" s="6">
        <f t="shared" si="10"/>
        <v>42709</v>
      </c>
      <c r="AA9" s="7">
        <f t="shared" si="11"/>
        <v>42457</v>
      </c>
      <c r="AB9" s="8" t="str">
        <f t="shared" si="11"/>
        <v>Ostermontag</v>
      </c>
    </row>
    <row r="10" spans="2:28" ht="15">
      <c r="B10" s="5">
        <f>B9+1</f>
        <v>42375</v>
      </c>
      <c r="C10" s="6">
        <f t="shared" si="12"/>
        <v>42375</v>
      </c>
      <c r="D10" s="5">
        <f t="shared" si="13"/>
        <v>42406</v>
      </c>
      <c r="E10" s="6">
        <f t="shared" si="0"/>
        <v>42406</v>
      </c>
      <c r="F10" s="5">
        <f t="shared" si="14"/>
        <v>42435</v>
      </c>
      <c r="G10" s="6">
        <f t="shared" si="1"/>
        <v>42435</v>
      </c>
      <c r="H10" s="5">
        <f t="shared" si="15"/>
        <v>42466</v>
      </c>
      <c r="I10" s="6">
        <f t="shared" si="2"/>
        <v>42466</v>
      </c>
      <c r="J10" s="5">
        <f t="shared" si="16"/>
        <v>42496</v>
      </c>
      <c r="K10" s="6">
        <f t="shared" si="3"/>
        <v>42496</v>
      </c>
      <c r="L10" s="5">
        <f t="shared" si="17"/>
        <v>42527</v>
      </c>
      <c r="M10" s="6">
        <f t="shared" si="4"/>
        <v>42527</v>
      </c>
      <c r="N10" s="5">
        <f t="shared" si="18"/>
        <v>42557</v>
      </c>
      <c r="O10" s="6">
        <f t="shared" si="5"/>
        <v>42557</v>
      </c>
      <c r="P10" s="5">
        <f t="shared" si="19"/>
        <v>42588</v>
      </c>
      <c r="Q10" s="6">
        <f t="shared" si="6"/>
        <v>42588</v>
      </c>
      <c r="R10" s="5">
        <f t="shared" si="20"/>
        <v>42619</v>
      </c>
      <c r="S10" s="6">
        <f t="shared" si="7"/>
        <v>42619</v>
      </c>
      <c r="T10" s="5">
        <f t="shared" si="21"/>
        <v>42649</v>
      </c>
      <c r="U10" s="6">
        <f t="shared" si="8"/>
        <v>42649</v>
      </c>
      <c r="V10" s="5">
        <f t="shared" si="22"/>
        <v>42680</v>
      </c>
      <c r="W10" s="6">
        <f t="shared" si="9"/>
        <v>42680</v>
      </c>
      <c r="X10" s="5">
        <f t="shared" si="23"/>
        <v>42710</v>
      </c>
      <c r="Y10" s="6">
        <f t="shared" si="10"/>
        <v>42710</v>
      </c>
      <c r="AA10" s="7">
        <f t="shared" si="11"/>
        <v>42491</v>
      </c>
      <c r="AB10" s="8" t="str">
        <f t="shared" si="11"/>
        <v>Maifeiertag</v>
      </c>
    </row>
    <row r="11" spans="2:28" ht="15">
      <c r="B11" s="5">
        <f t="shared" si="24"/>
        <v>42376</v>
      </c>
      <c r="C11" s="6">
        <f t="shared" si="12"/>
        <v>42376</v>
      </c>
      <c r="D11" s="5">
        <f t="shared" si="13"/>
        <v>42407</v>
      </c>
      <c r="E11" s="6">
        <f t="shared" si="0"/>
        <v>42407</v>
      </c>
      <c r="F11" s="5">
        <f t="shared" si="14"/>
        <v>42436</v>
      </c>
      <c r="G11" s="6">
        <f t="shared" si="1"/>
        <v>42436</v>
      </c>
      <c r="H11" s="5">
        <f t="shared" si="15"/>
        <v>42467</v>
      </c>
      <c r="I11" s="6">
        <f t="shared" si="2"/>
        <v>42467</v>
      </c>
      <c r="J11" s="5">
        <f t="shared" si="16"/>
        <v>42497</v>
      </c>
      <c r="K11" s="6">
        <f t="shared" si="3"/>
        <v>42497</v>
      </c>
      <c r="L11" s="5">
        <f t="shared" si="17"/>
        <v>42528</v>
      </c>
      <c r="M11" s="6">
        <f t="shared" si="4"/>
        <v>42528</v>
      </c>
      <c r="N11" s="5">
        <f t="shared" si="18"/>
        <v>42558</v>
      </c>
      <c r="O11" s="6">
        <f t="shared" si="5"/>
        <v>42558</v>
      </c>
      <c r="P11" s="5">
        <f t="shared" si="19"/>
        <v>42589</v>
      </c>
      <c r="Q11" s="6">
        <f t="shared" si="6"/>
        <v>42589</v>
      </c>
      <c r="R11" s="5">
        <f t="shared" si="20"/>
        <v>42620</v>
      </c>
      <c r="S11" s="6">
        <f t="shared" si="7"/>
        <v>42620</v>
      </c>
      <c r="T11" s="5">
        <f t="shared" si="21"/>
        <v>42650</v>
      </c>
      <c r="U11" s="6">
        <f t="shared" si="8"/>
        <v>42650</v>
      </c>
      <c r="V11" s="5">
        <f t="shared" si="22"/>
        <v>42681</v>
      </c>
      <c r="W11" s="6">
        <f t="shared" si="9"/>
        <v>42681</v>
      </c>
      <c r="X11" s="5">
        <f t="shared" si="23"/>
        <v>42711</v>
      </c>
      <c r="Y11" s="6">
        <f t="shared" si="10"/>
        <v>42711</v>
      </c>
      <c r="AA11" s="7">
        <f t="shared" si="11"/>
        <v>42495</v>
      </c>
      <c r="AB11" s="8" t="str">
        <f t="shared" si="11"/>
        <v>Christi Himmelfahrt</v>
      </c>
    </row>
    <row r="12" spans="2:28" ht="15">
      <c r="B12" s="5">
        <f t="shared" si="24"/>
        <v>42377</v>
      </c>
      <c r="C12" s="6">
        <f t="shared" si="12"/>
        <v>42377</v>
      </c>
      <c r="D12" s="5">
        <f t="shared" si="13"/>
        <v>42408</v>
      </c>
      <c r="E12" s="6">
        <f t="shared" si="0"/>
        <v>42408</v>
      </c>
      <c r="F12" s="5">
        <f t="shared" si="14"/>
        <v>42437</v>
      </c>
      <c r="G12" s="6">
        <f t="shared" si="1"/>
        <v>42437</v>
      </c>
      <c r="H12" s="5">
        <f t="shared" si="15"/>
        <v>42468</v>
      </c>
      <c r="I12" s="6">
        <f t="shared" si="2"/>
        <v>42468</v>
      </c>
      <c r="J12" s="5">
        <f t="shared" si="16"/>
        <v>42498</v>
      </c>
      <c r="K12" s="6">
        <f t="shared" si="3"/>
        <v>42498</v>
      </c>
      <c r="L12" s="5">
        <f t="shared" si="17"/>
        <v>42529</v>
      </c>
      <c r="M12" s="6">
        <f t="shared" si="4"/>
        <v>42529</v>
      </c>
      <c r="N12" s="5">
        <f t="shared" si="18"/>
        <v>42559</v>
      </c>
      <c r="O12" s="6">
        <f t="shared" si="5"/>
        <v>42559</v>
      </c>
      <c r="P12" s="5">
        <f t="shared" si="19"/>
        <v>42590</v>
      </c>
      <c r="Q12" s="6">
        <f t="shared" si="6"/>
        <v>42590</v>
      </c>
      <c r="R12" s="5">
        <f t="shared" si="20"/>
        <v>42621</v>
      </c>
      <c r="S12" s="6">
        <f t="shared" si="7"/>
        <v>42621</v>
      </c>
      <c r="T12" s="5">
        <f t="shared" si="21"/>
        <v>42651</v>
      </c>
      <c r="U12" s="6">
        <f t="shared" si="8"/>
        <v>42651</v>
      </c>
      <c r="V12" s="5">
        <f t="shared" si="22"/>
        <v>42682</v>
      </c>
      <c r="W12" s="6">
        <f t="shared" si="9"/>
        <v>42682</v>
      </c>
      <c r="X12" s="5">
        <f t="shared" si="23"/>
        <v>42712</v>
      </c>
      <c r="Y12" s="6">
        <f t="shared" si="10"/>
        <v>42712</v>
      </c>
      <c r="AA12" s="7">
        <f t="shared" si="11"/>
        <v>42505</v>
      </c>
      <c r="AB12" s="8" t="str">
        <f t="shared" si="11"/>
        <v>Pfingstsonntag</v>
      </c>
    </row>
    <row r="13" spans="2:28" ht="15">
      <c r="B13" s="5">
        <f t="shared" si="24"/>
        <v>42378</v>
      </c>
      <c r="C13" s="6">
        <f t="shared" si="12"/>
        <v>42378</v>
      </c>
      <c r="D13" s="5">
        <f t="shared" si="13"/>
        <v>42409</v>
      </c>
      <c r="E13" s="6">
        <f t="shared" si="0"/>
        <v>42409</v>
      </c>
      <c r="F13" s="5">
        <f t="shared" si="14"/>
        <v>42438</v>
      </c>
      <c r="G13" s="6">
        <f t="shared" si="1"/>
        <v>42438</v>
      </c>
      <c r="H13" s="5">
        <f t="shared" si="15"/>
        <v>42469</v>
      </c>
      <c r="I13" s="6">
        <f t="shared" si="2"/>
        <v>42469</v>
      </c>
      <c r="J13" s="5">
        <f t="shared" si="16"/>
        <v>42499</v>
      </c>
      <c r="K13" s="6">
        <f t="shared" si="3"/>
        <v>42499</v>
      </c>
      <c r="L13" s="5">
        <f t="shared" si="17"/>
        <v>42530</v>
      </c>
      <c r="M13" s="6">
        <f t="shared" si="4"/>
        <v>42530</v>
      </c>
      <c r="N13" s="5">
        <f t="shared" si="18"/>
        <v>42560</v>
      </c>
      <c r="O13" s="6">
        <f t="shared" si="5"/>
        <v>42560</v>
      </c>
      <c r="P13" s="5">
        <f t="shared" si="19"/>
        <v>42591</v>
      </c>
      <c r="Q13" s="6">
        <f t="shared" si="6"/>
        <v>42591</v>
      </c>
      <c r="R13" s="5">
        <f t="shared" si="20"/>
        <v>42622</v>
      </c>
      <c r="S13" s="6">
        <f t="shared" si="7"/>
        <v>42622</v>
      </c>
      <c r="T13" s="5">
        <f t="shared" si="21"/>
        <v>42652</v>
      </c>
      <c r="U13" s="6">
        <f t="shared" si="8"/>
        <v>42652</v>
      </c>
      <c r="V13" s="5">
        <f t="shared" si="22"/>
        <v>42683</v>
      </c>
      <c r="W13" s="6">
        <f t="shared" si="9"/>
        <v>42683</v>
      </c>
      <c r="X13" s="5">
        <f t="shared" si="23"/>
        <v>42713</v>
      </c>
      <c r="Y13" s="6">
        <f t="shared" si="10"/>
        <v>42713</v>
      </c>
      <c r="AA13" s="7">
        <f t="shared" si="11"/>
        <v>42506</v>
      </c>
      <c r="AB13" s="8" t="str">
        <f t="shared" si="11"/>
        <v>Pfingstmontag</v>
      </c>
    </row>
    <row r="14" spans="2:28" ht="15">
      <c r="B14" s="5">
        <f t="shared" si="24"/>
        <v>42379</v>
      </c>
      <c r="C14" s="6">
        <f t="shared" si="12"/>
        <v>42379</v>
      </c>
      <c r="D14" s="5">
        <f t="shared" si="13"/>
        <v>42410</v>
      </c>
      <c r="E14" s="6">
        <f t="shared" si="0"/>
        <v>42410</v>
      </c>
      <c r="F14" s="5">
        <f t="shared" si="14"/>
        <v>42439</v>
      </c>
      <c r="G14" s="6">
        <f t="shared" si="1"/>
        <v>42439</v>
      </c>
      <c r="H14" s="5">
        <f>H13+1</f>
        <v>42470</v>
      </c>
      <c r="I14" s="6">
        <f t="shared" si="2"/>
        <v>42470</v>
      </c>
      <c r="J14" s="5">
        <f t="shared" si="16"/>
        <v>42500</v>
      </c>
      <c r="K14" s="6">
        <f t="shared" si="3"/>
        <v>42500</v>
      </c>
      <c r="L14" s="5">
        <f t="shared" si="17"/>
        <v>42531</v>
      </c>
      <c r="M14" s="6">
        <f t="shared" si="4"/>
        <v>42531</v>
      </c>
      <c r="N14" s="5">
        <f t="shared" si="18"/>
        <v>42561</v>
      </c>
      <c r="O14" s="6">
        <f t="shared" si="5"/>
        <v>42561</v>
      </c>
      <c r="P14" s="5">
        <f t="shared" si="19"/>
        <v>42592</v>
      </c>
      <c r="Q14" s="6">
        <f t="shared" si="6"/>
        <v>42592</v>
      </c>
      <c r="R14" s="5">
        <f t="shared" si="20"/>
        <v>42623</v>
      </c>
      <c r="S14" s="6">
        <f t="shared" si="7"/>
        <v>42623</v>
      </c>
      <c r="T14" s="5">
        <f t="shared" si="21"/>
        <v>42653</v>
      </c>
      <c r="U14" s="6">
        <f t="shared" si="8"/>
        <v>42653</v>
      </c>
      <c r="V14" s="5">
        <f t="shared" si="22"/>
        <v>42684</v>
      </c>
      <c r="W14" s="6">
        <f t="shared" si="9"/>
        <v>42684</v>
      </c>
      <c r="X14" s="5">
        <f t="shared" si="23"/>
        <v>42714</v>
      </c>
      <c r="Y14" s="6">
        <f t="shared" si="10"/>
        <v>42714</v>
      </c>
      <c r="AA14" s="7">
        <f t="shared" si="11"/>
        <v>42516</v>
      </c>
      <c r="AB14" s="8" t="str">
        <f t="shared" si="11"/>
        <v>Frohnleichnam</v>
      </c>
    </row>
    <row r="15" spans="2:28" ht="15">
      <c r="B15" s="5">
        <f t="shared" si="24"/>
        <v>42380</v>
      </c>
      <c r="C15" s="6">
        <f t="shared" si="12"/>
        <v>42380</v>
      </c>
      <c r="D15" s="5">
        <f t="shared" si="13"/>
        <v>42411</v>
      </c>
      <c r="E15" s="6">
        <f t="shared" si="0"/>
        <v>42411</v>
      </c>
      <c r="F15" s="5">
        <f t="shared" si="14"/>
        <v>42440</v>
      </c>
      <c r="G15" s="6">
        <f t="shared" si="1"/>
        <v>42440</v>
      </c>
      <c r="H15" s="5">
        <f t="shared" si="15"/>
        <v>42471</v>
      </c>
      <c r="I15" s="6">
        <f t="shared" si="2"/>
        <v>42471</v>
      </c>
      <c r="J15" s="5">
        <f t="shared" si="16"/>
        <v>42501</v>
      </c>
      <c r="K15" s="6">
        <f t="shared" si="3"/>
        <v>42501</v>
      </c>
      <c r="L15" s="5">
        <f t="shared" si="17"/>
        <v>42532</v>
      </c>
      <c r="M15" s="6">
        <f t="shared" si="4"/>
        <v>42532</v>
      </c>
      <c r="N15" s="5">
        <f t="shared" si="18"/>
        <v>42562</v>
      </c>
      <c r="O15" s="6">
        <f t="shared" si="5"/>
        <v>42562</v>
      </c>
      <c r="P15" s="5">
        <f t="shared" si="19"/>
        <v>42593</v>
      </c>
      <c r="Q15" s="6">
        <f t="shared" si="6"/>
        <v>42593</v>
      </c>
      <c r="R15" s="5">
        <f t="shared" si="20"/>
        <v>42624</v>
      </c>
      <c r="S15" s="6">
        <f t="shared" si="7"/>
        <v>42624</v>
      </c>
      <c r="T15" s="5">
        <f t="shared" si="21"/>
        <v>42654</v>
      </c>
      <c r="U15" s="6">
        <f t="shared" si="8"/>
        <v>42654</v>
      </c>
      <c r="V15" s="5">
        <f t="shared" si="22"/>
        <v>42685</v>
      </c>
      <c r="W15" s="6">
        <f t="shared" si="9"/>
        <v>42685</v>
      </c>
      <c r="X15" s="5">
        <f t="shared" si="23"/>
        <v>42715</v>
      </c>
      <c r="Y15" s="6">
        <f t="shared" si="10"/>
        <v>42715</v>
      </c>
      <c r="AA15" s="7">
        <f t="shared" si="11"/>
        <v>42597</v>
      </c>
      <c r="AB15" s="9" t="str">
        <f t="shared" si="11"/>
        <v>Mariä Himmelfahrt</v>
      </c>
    </row>
    <row r="16" spans="2:28" ht="15">
      <c r="B16" s="5">
        <f t="shared" si="24"/>
        <v>42381</v>
      </c>
      <c r="C16" s="6">
        <f t="shared" si="12"/>
        <v>42381</v>
      </c>
      <c r="D16" s="5">
        <f t="shared" si="13"/>
        <v>42412</v>
      </c>
      <c r="E16" s="6">
        <f t="shared" si="0"/>
        <v>42412</v>
      </c>
      <c r="F16" s="5">
        <f t="shared" si="14"/>
        <v>42441</v>
      </c>
      <c r="G16" s="6">
        <f t="shared" si="1"/>
        <v>42441</v>
      </c>
      <c r="H16" s="5">
        <f t="shared" si="15"/>
        <v>42472</v>
      </c>
      <c r="I16" s="6">
        <f t="shared" si="2"/>
        <v>42472</v>
      </c>
      <c r="J16" s="5">
        <f t="shared" si="16"/>
        <v>42502</v>
      </c>
      <c r="K16" s="6">
        <f t="shared" si="3"/>
        <v>42502</v>
      </c>
      <c r="L16" s="5">
        <f t="shared" si="17"/>
        <v>42533</v>
      </c>
      <c r="M16" s="6">
        <f t="shared" si="4"/>
        <v>42533</v>
      </c>
      <c r="N16" s="5">
        <f t="shared" si="18"/>
        <v>42563</v>
      </c>
      <c r="O16" s="6">
        <f t="shared" si="5"/>
        <v>42563</v>
      </c>
      <c r="P16" s="5">
        <f t="shared" si="19"/>
        <v>42594</v>
      </c>
      <c r="Q16" s="6">
        <f t="shared" si="6"/>
        <v>42594</v>
      </c>
      <c r="R16" s="5">
        <f t="shared" si="20"/>
        <v>42625</v>
      </c>
      <c r="S16" s="6">
        <f t="shared" si="7"/>
        <v>42625</v>
      </c>
      <c r="T16" s="5">
        <f t="shared" si="21"/>
        <v>42655</v>
      </c>
      <c r="U16" s="6">
        <f t="shared" si="8"/>
        <v>42655</v>
      </c>
      <c r="V16" s="5">
        <f t="shared" si="22"/>
        <v>42686</v>
      </c>
      <c r="W16" s="6">
        <f t="shared" si="9"/>
        <v>42686</v>
      </c>
      <c r="X16" s="5">
        <f t="shared" si="23"/>
        <v>42716</v>
      </c>
      <c r="Y16" s="6">
        <f t="shared" si="10"/>
        <v>42716</v>
      </c>
      <c r="AA16" s="7">
        <f t="shared" si="11"/>
        <v>42646</v>
      </c>
      <c r="AB16" s="8" t="str">
        <f t="shared" si="11"/>
        <v>Tag der dt.Einheit</v>
      </c>
    </row>
    <row r="17" spans="2:28" ht="15">
      <c r="B17" s="5">
        <f t="shared" si="24"/>
        <v>42382</v>
      </c>
      <c r="C17" s="6">
        <f t="shared" si="12"/>
        <v>42382</v>
      </c>
      <c r="D17" s="5">
        <f t="shared" si="13"/>
        <v>42413</v>
      </c>
      <c r="E17" s="6">
        <f t="shared" si="0"/>
        <v>42413</v>
      </c>
      <c r="F17" s="5">
        <f t="shared" si="14"/>
        <v>42442</v>
      </c>
      <c r="G17" s="6">
        <f t="shared" si="1"/>
        <v>42442</v>
      </c>
      <c r="H17" s="5">
        <f t="shared" si="15"/>
        <v>42473</v>
      </c>
      <c r="I17" s="6">
        <f t="shared" si="2"/>
        <v>42473</v>
      </c>
      <c r="J17" s="5">
        <f t="shared" si="16"/>
        <v>42503</v>
      </c>
      <c r="K17" s="6">
        <f t="shared" si="3"/>
        <v>42503</v>
      </c>
      <c r="L17" s="5">
        <f>L16+1</f>
        <v>42534</v>
      </c>
      <c r="M17" s="6">
        <f t="shared" si="4"/>
        <v>42534</v>
      </c>
      <c r="N17" s="5">
        <f t="shared" si="18"/>
        <v>42564</v>
      </c>
      <c r="O17" s="6">
        <f t="shared" si="5"/>
        <v>42564</v>
      </c>
      <c r="P17" s="5">
        <f t="shared" si="19"/>
        <v>42595</v>
      </c>
      <c r="Q17" s="6">
        <f t="shared" si="6"/>
        <v>42595</v>
      </c>
      <c r="R17" s="5">
        <f t="shared" si="20"/>
        <v>42626</v>
      </c>
      <c r="S17" s="6">
        <f t="shared" si="7"/>
        <v>42626</v>
      </c>
      <c r="T17" s="5">
        <f t="shared" si="21"/>
        <v>42656</v>
      </c>
      <c r="U17" s="6">
        <f t="shared" si="8"/>
        <v>42656</v>
      </c>
      <c r="V17" s="5">
        <f t="shared" si="22"/>
        <v>42687</v>
      </c>
      <c r="W17" s="6">
        <f t="shared" si="9"/>
        <v>42687</v>
      </c>
      <c r="X17" s="5">
        <f t="shared" si="23"/>
        <v>42717</v>
      </c>
      <c r="Y17" s="6">
        <f t="shared" si="10"/>
        <v>42717</v>
      </c>
      <c r="AA17" s="7">
        <f t="shared" si="11"/>
        <v>42675</v>
      </c>
      <c r="AB17" s="8" t="str">
        <f t="shared" si="11"/>
        <v>Allerheiligen</v>
      </c>
    </row>
    <row r="18" spans="2:28" ht="15">
      <c r="B18" s="5">
        <f t="shared" si="24"/>
        <v>42383</v>
      </c>
      <c r="C18" s="6">
        <f t="shared" si="12"/>
        <v>42383</v>
      </c>
      <c r="D18" s="5">
        <f t="shared" si="13"/>
        <v>42414</v>
      </c>
      <c r="E18" s="6">
        <f t="shared" si="0"/>
        <v>42414</v>
      </c>
      <c r="F18" s="5">
        <f t="shared" si="14"/>
        <v>42443</v>
      </c>
      <c r="G18" s="6">
        <f t="shared" si="1"/>
        <v>42443</v>
      </c>
      <c r="H18" s="5">
        <f t="shared" si="15"/>
        <v>42474</v>
      </c>
      <c r="I18" s="6">
        <f t="shared" si="2"/>
        <v>42474</v>
      </c>
      <c r="J18" s="5">
        <f t="shared" si="16"/>
        <v>42504</v>
      </c>
      <c r="K18" s="6">
        <f t="shared" si="3"/>
        <v>42504</v>
      </c>
      <c r="L18" s="5">
        <f t="shared" si="17"/>
        <v>42535</v>
      </c>
      <c r="M18" s="6">
        <f>L18</f>
        <v>42535</v>
      </c>
      <c r="N18" s="5">
        <f t="shared" si="18"/>
        <v>42565</v>
      </c>
      <c r="O18" s="6">
        <f t="shared" si="5"/>
        <v>42565</v>
      </c>
      <c r="P18" s="5">
        <f t="shared" si="19"/>
        <v>42596</v>
      </c>
      <c r="Q18" s="6">
        <f t="shared" si="6"/>
        <v>42596</v>
      </c>
      <c r="R18" s="5">
        <f t="shared" si="20"/>
        <v>42627</v>
      </c>
      <c r="S18" s="6">
        <f t="shared" si="7"/>
        <v>42627</v>
      </c>
      <c r="T18" s="5">
        <f t="shared" si="21"/>
        <v>42657</v>
      </c>
      <c r="U18" s="6">
        <f t="shared" si="8"/>
        <v>42657</v>
      </c>
      <c r="V18" s="5">
        <f t="shared" si="22"/>
        <v>42688</v>
      </c>
      <c r="W18" s="6">
        <f t="shared" si="9"/>
        <v>42688</v>
      </c>
      <c r="X18" s="5">
        <f t="shared" si="23"/>
        <v>42718</v>
      </c>
      <c r="Y18" s="6">
        <f t="shared" si="10"/>
        <v>42718</v>
      </c>
      <c r="AA18" s="7">
        <f t="shared" si="11"/>
        <v>42729</v>
      </c>
      <c r="AB18" s="8" t="str">
        <f t="shared" si="11"/>
        <v>1. Weihnachtstag</v>
      </c>
    </row>
    <row r="19" spans="2:28" ht="15">
      <c r="B19" s="5">
        <f t="shared" si="24"/>
        <v>42384</v>
      </c>
      <c r="C19" s="6">
        <f t="shared" si="12"/>
        <v>42384</v>
      </c>
      <c r="D19" s="5">
        <f t="shared" si="13"/>
        <v>42415</v>
      </c>
      <c r="E19" s="6">
        <f t="shared" si="0"/>
        <v>42415</v>
      </c>
      <c r="F19" s="5">
        <f t="shared" si="14"/>
        <v>42444</v>
      </c>
      <c r="G19" s="6">
        <f t="shared" si="1"/>
        <v>42444</v>
      </c>
      <c r="H19" s="5">
        <f t="shared" si="15"/>
        <v>42475</v>
      </c>
      <c r="I19" s="6">
        <f t="shared" si="2"/>
        <v>42475</v>
      </c>
      <c r="J19" s="5">
        <f t="shared" si="16"/>
        <v>42505</v>
      </c>
      <c r="K19" s="6">
        <f t="shared" si="3"/>
        <v>42505</v>
      </c>
      <c r="L19" s="5">
        <f t="shared" si="17"/>
        <v>42536</v>
      </c>
      <c r="M19" s="6">
        <f t="shared" si="4"/>
        <v>42536</v>
      </c>
      <c r="N19" s="5">
        <f t="shared" si="18"/>
        <v>42566</v>
      </c>
      <c r="O19" s="6">
        <f t="shared" si="5"/>
        <v>42566</v>
      </c>
      <c r="P19" s="5">
        <f t="shared" si="19"/>
        <v>42597</v>
      </c>
      <c r="Q19" s="6">
        <f t="shared" si="6"/>
        <v>42597</v>
      </c>
      <c r="R19" s="5">
        <f t="shared" si="20"/>
        <v>42628</v>
      </c>
      <c r="S19" s="6">
        <f t="shared" si="7"/>
        <v>42628</v>
      </c>
      <c r="T19" s="5">
        <f t="shared" si="21"/>
        <v>42658</v>
      </c>
      <c r="U19" s="6">
        <f t="shared" si="8"/>
        <v>42658</v>
      </c>
      <c r="V19" s="5">
        <f t="shared" si="22"/>
        <v>42689</v>
      </c>
      <c r="W19" s="6">
        <f t="shared" si="9"/>
        <v>42689</v>
      </c>
      <c r="X19" s="5">
        <f t="shared" si="23"/>
        <v>42719</v>
      </c>
      <c r="Y19" s="6">
        <f t="shared" si="10"/>
        <v>42719</v>
      </c>
      <c r="AA19" s="7">
        <f t="shared" si="11"/>
        <v>42730</v>
      </c>
      <c r="AB19" s="8" t="str">
        <f t="shared" si="11"/>
        <v>2. Weihnachtstag</v>
      </c>
    </row>
    <row r="20" spans="2:28" ht="15">
      <c r="B20" s="5">
        <f t="shared" si="24"/>
        <v>42385</v>
      </c>
      <c r="C20" s="6">
        <f t="shared" si="12"/>
        <v>42385</v>
      </c>
      <c r="D20" s="5">
        <f t="shared" si="13"/>
        <v>42416</v>
      </c>
      <c r="E20" s="6">
        <f t="shared" si="0"/>
        <v>42416</v>
      </c>
      <c r="F20" s="5">
        <f t="shared" si="14"/>
        <v>42445</v>
      </c>
      <c r="G20" s="6">
        <f t="shared" si="1"/>
        <v>42445</v>
      </c>
      <c r="H20" s="5">
        <f t="shared" si="15"/>
        <v>42476</v>
      </c>
      <c r="I20" s="6">
        <f t="shared" si="2"/>
        <v>42476</v>
      </c>
      <c r="J20" s="5">
        <f t="shared" si="16"/>
        <v>42506</v>
      </c>
      <c r="K20" s="6">
        <f t="shared" si="3"/>
        <v>42506</v>
      </c>
      <c r="L20" s="5">
        <f t="shared" si="17"/>
        <v>42537</v>
      </c>
      <c r="M20" s="6">
        <f t="shared" si="4"/>
        <v>42537</v>
      </c>
      <c r="N20" s="5">
        <f t="shared" si="18"/>
        <v>42567</v>
      </c>
      <c r="O20" s="6">
        <f t="shared" si="5"/>
        <v>42567</v>
      </c>
      <c r="P20" s="5">
        <f t="shared" si="19"/>
        <v>42598</v>
      </c>
      <c r="Q20" s="6">
        <f t="shared" si="6"/>
        <v>42598</v>
      </c>
      <c r="R20" s="5">
        <f t="shared" si="20"/>
        <v>42629</v>
      </c>
      <c r="S20" s="6">
        <f t="shared" si="7"/>
        <v>42629</v>
      </c>
      <c r="T20" s="5">
        <f t="shared" si="21"/>
        <v>42659</v>
      </c>
      <c r="U20" s="6">
        <f t="shared" si="8"/>
        <v>42659</v>
      </c>
      <c r="V20" s="5">
        <f t="shared" si="22"/>
        <v>42690</v>
      </c>
      <c r="W20" s="6">
        <f t="shared" si="9"/>
        <v>42690</v>
      </c>
      <c r="X20" s="5">
        <f t="shared" si="23"/>
        <v>42720</v>
      </c>
      <c r="Y20" s="6">
        <f t="shared" si="10"/>
        <v>42720</v>
      </c>
      <c r="Z20" s="7"/>
      <c r="AA20" s="7"/>
      <c r="AB20" s="8"/>
    </row>
    <row r="21" spans="2:28" ht="15">
      <c r="B21" s="5">
        <f t="shared" si="24"/>
        <v>42386</v>
      </c>
      <c r="C21" s="6">
        <f t="shared" si="12"/>
        <v>42386</v>
      </c>
      <c r="D21" s="5">
        <f t="shared" si="13"/>
        <v>42417</v>
      </c>
      <c r="E21" s="6">
        <f t="shared" si="0"/>
        <v>42417</v>
      </c>
      <c r="F21" s="5">
        <f t="shared" si="14"/>
        <v>42446</v>
      </c>
      <c r="G21" s="6">
        <f t="shared" si="1"/>
        <v>42446</v>
      </c>
      <c r="H21" s="5">
        <f t="shared" si="15"/>
        <v>42477</v>
      </c>
      <c r="I21" s="6">
        <f t="shared" si="2"/>
        <v>42477</v>
      </c>
      <c r="J21" s="5">
        <f t="shared" si="16"/>
        <v>42507</v>
      </c>
      <c r="K21" s="6">
        <f t="shared" si="3"/>
        <v>42507</v>
      </c>
      <c r="L21" s="5">
        <f t="shared" si="17"/>
        <v>42538</v>
      </c>
      <c r="M21" s="6">
        <f t="shared" si="4"/>
        <v>42538</v>
      </c>
      <c r="N21" s="5">
        <f t="shared" si="18"/>
        <v>42568</v>
      </c>
      <c r="O21" s="6">
        <f t="shared" si="5"/>
        <v>42568</v>
      </c>
      <c r="P21" s="5">
        <f t="shared" si="19"/>
        <v>42599</v>
      </c>
      <c r="Q21" s="6">
        <f t="shared" si="6"/>
        <v>42599</v>
      </c>
      <c r="R21" s="5">
        <f t="shared" si="20"/>
        <v>42630</v>
      </c>
      <c r="S21" s="6">
        <f t="shared" si="7"/>
        <v>42630</v>
      </c>
      <c r="T21" s="5">
        <f t="shared" si="21"/>
        <v>42660</v>
      </c>
      <c r="U21" s="6">
        <f t="shared" si="8"/>
        <v>42660</v>
      </c>
      <c r="V21" s="5">
        <f t="shared" si="22"/>
        <v>42691</v>
      </c>
      <c r="W21" s="6">
        <f t="shared" si="9"/>
        <v>42691</v>
      </c>
      <c r="X21" s="5">
        <f t="shared" si="23"/>
        <v>42721</v>
      </c>
      <c r="Y21" s="6">
        <f t="shared" si="10"/>
        <v>42721</v>
      </c>
      <c r="Z21" s="10"/>
      <c r="AA21" s="10"/>
      <c r="AB21" s="10"/>
    </row>
    <row r="22" spans="2:28" ht="15">
      <c r="B22" s="5">
        <f t="shared" si="24"/>
        <v>42387</v>
      </c>
      <c r="C22" s="6">
        <f t="shared" si="12"/>
        <v>42387</v>
      </c>
      <c r="D22" s="5">
        <f t="shared" si="13"/>
        <v>42418</v>
      </c>
      <c r="E22" s="6">
        <f t="shared" si="0"/>
        <v>42418</v>
      </c>
      <c r="F22" s="5">
        <f t="shared" si="14"/>
        <v>42447</v>
      </c>
      <c r="G22" s="6">
        <f t="shared" si="1"/>
        <v>42447</v>
      </c>
      <c r="H22" s="5">
        <f t="shared" si="15"/>
        <v>42478</v>
      </c>
      <c r="I22" s="6">
        <f t="shared" si="2"/>
        <v>42478</v>
      </c>
      <c r="J22" s="5">
        <f t="shared" si="16"/>
        <v>42508</v>
      </c>
      <c r="K22" s="6">
        <f t="shared" si="3"/>
        <v>42508</v>
      </c>
      <c r="L22" s="5">
        <f t="shared" si="17"/>
        <v>42539</v>
      </c>
      <c r="M22" s="6">
        <f t="shared" si="4"/>
        <v>42539</v>
      </c>
      <c r="N22" s="5">
        <f t="shared" si="18"/>
        <v>42569</v>
      </c>
      <c r="O22" s="6">
        <f t="shared" si="5"/>
        <v>42569</v>
      </c>
      <c r="P22" s="5">
        <f t="shared" si="19"/>
        <v>42600</v>
      </c>
      <c r="Q22" s="6">
        <f t="shared" si="6"/>
        <v>42600</v>
      </c>
      <c r="R22" s="5">
        <f t="shared" si="20"/>
        <v>42631</v>
      </c>
      <c r="S22" s="6">
        <f t="shared" si="7"/>
        <v>42631</v>
      </c>
      <c r="T22" s="5">
        <f t="shared" si="21"/>
        <v>42661</v>
      </c>
      <c r="U22" s="6">
        <f t="shared" si="8"/>
        <v>42661</v>
      </c>
      <c r="V22" s="5">
        <f t="shared" si="22"/>
        <v>42692</v>
      </c>
      <c r="W22" s="6">
        <f t="shared" si="9"/>
        <v>42692</v>
      </c>
      <c r="X22" s="5">
        <f t="shared" si="23"/>
        <v>42722</v>
      </c>
      <c r="Y22" s="6">
        <f t="shared" si="10"/>
        <v>42722</v>
      </c>
    </row>
    <row r="23" spans="2:28" ht="15">
      <c r="B23" s="5">
        <f t="shared" si="24"/>
        <v>42388</v>
      </c>
      <c r="C23" s="6">
        <f t="shared" si="12"/>
        <v>42388</v>
      </c>
      <c r="D23" s="5">
        <f t="shared" si="13"/>
        <v>42419</v>
      </c>
      <c r="E23" s="6">
        <f t="shared" si="0"/>
        <v>42419</v>
      </c>
      <c r="F23" s="5">
        <f t="shared" si="14"/>
        <v>42448</v>
      </c>
      <c r="G23" s="6">
        <f t="shared" si="1"/>
        <v>42448</v>
      </c>
      <c r="H23" s="5">
        <f t="shared" si="15"/>
        <v>42479</v>
      </c>
      <c r="I23" s="6">
        <f t="shared" si="2"/>
        <v>42479</v>
      </c>
      <c r="J23" s="5">
        <f t="shared" si="16"/>
        <v>42509</v>
      </c>
      <c r="K23" s="6">
        <f t="shared" si="3"/>
        <v>42509</v>
      </c>
      <c r="L23" s="5">
        <f t="shared" si="17"/>
        <v>42540</v>
      </c>
      <c r="M23" s="6">
        <f t="shared" si="4"/>
        <v>42540</v>
      </c>
      <c r="N23" s="5">
        <f t="shared" si="18"/>
        <v>42570</v>
      </c>
      <c r="O23" s="6">
        <f t="shared" si="5"/>
        <v>42570</v>
      </c>
      <c r="P23" s="5">
        <f t="shared" si="19"/>
        <v>42601</v>
      </c>
      <c r="Q23" s="6">
        <f t="shared" si="6"/>
        <v>42601</v>
      </c>
      <c r="R23" s="5">
        <f t="shared" si="20"/>
        <v>42632</v>
      </c>
      <c r="S23" s="6">
        <f t="shared" si="7"/>
        <v>42632</v>
      </c>
      <c r="T23" s="5">
        <f t="shared" si="21"/>
        <v>42662</v>
      </c>
      <c r="U23" s="6">
        <f t="shared" si="8"/>
        <v>42662</v>
      </c>
      <c r="V23" s="5">
        <f t="shared" si="22"/>
        <v>42693</v>
      </c>
      <c r="W23" s="6">
        <f t="shared" si="9"/>
        <v>42693</v>
      </c>
      <c r="X23" s="5">
        <f t="shared" si="23"/>
        <v>42723</v>
      </c>
      <c r="Y23" s="6">
        <f t="shared" si="10"/>
        <v>42723</v>
      </c>
    </row>
    <row r="24" spans="2:28" ht="15">
      <c r="B24" s="5">
        <f t="shared" si="24"/>
        <v>42389</v>
      </c>
      <c r="C24" s="6">
        <f t="shared" si="12"/>
        <v>42389</v>
      </c>
      <c r="D24" s="5">
        <f t="shared" si="13"/>
        <v>42420</v>
      </c>
      <c r="E24" s="6">
        <f t="shared" si="0"/>
        <v>42420</v>
      </c>
      <c r="F24" s="5">
        <f t="shared" si="14"/>
        <v>42449</v>
      </c>
      <c r="G24" s="6">
        <f t="shared" si="1"/>
        <v>42449</v>
      </c>
      <c r="H24" s="5">
        <f t="shared" si="15"/>
        <v>42480</v>
      </c>
      <c r="I24" s="6">
        <f t="shared" si="2"/>
        <v>42480</v>
      </c>
      <c r="J24" s="5">
        <f t="shared" si="16"/>
        <v>42510</v>
      </c>
      <c r="K24" s="6">
        <f t="shared" si="3"/>
        <v>42510</v>
      </c>
      <c r="L24" s="5">
        <f t="shared" si="17"/>
        <v>42541</v>
      </c>
      <c r="M24" s="6">
        <f t="shared" si="4"/>
        <v>42541</v>
      </c>
      <c r="N24" s="5">
        <f t="shared" si="18"/>
        <v>42571</v>
      </c>
      <c r="O24" s="6">
        <f t="shared" si="5"/>
        <v>42571</v>
      </c>
      <c r="P24" s="5">
        <f t="shared" si="19"/>
        <v>42602</v>
      </c>
      <c r="Q24" s="6">
        <f t="shared" si="6"/>
        <v>42602</v>
      </c>
      <c r="R24" s="5">
        <f t="shared" si="20"/>
        <v>42633</v>
      </c>
      <c r="S24" s="6">
        <f t="shared" si="7"/>
        <v>42633</v>
      </c>
      <c r="T24" s="5">
        <f t="shared" si="21"/>
        <v>42663</v>
      </c>
      <c r="U24" s="6">
        <f t="shared" si="8"/>
        <v>42663</v>
      </c>
      <c r="V24" s="5">
        <f t="shared" si="22"/>
        <v>42694</v>
      </c>
      <c r="W24" s="6">
        <f t="shared" si="9"/>
        <v>42694</v>
      </c>
      <c r="X24" s="5">
        <f t="shared" si="23"/>
        <v>42724</v>
      </c>
      <c r="Y24" s="6">
        <f t="shared" si="10"/>
        <v>42724</v>
      </c>
    </row>
    <row r="25" spans="2:28" ht="15">
      <c r="B25" s="5">
        <f t="shared" si="24"/>
        <v>42390</v>
      </c>
      <c r="C25" s="6">
        <f t="shared" si="12"/>
        <v>42390</v>
      </c>
      <c r="D25" s="5">
        <f t="shared" si="13"/>
        <v>42421</v>
      </c>
      <c r="E25" s="6">
        <f t="shared" si="0"/>
        <v>42421</v>
      </c>
      <c r="F25" s="5">
        <f t="shared" si="14"/>
        <v>42450</v>
      </c>
      <c r="G25" s="6">
        <f t="shared" si="1"/>
        <v>42450</v>
      </c>
      <c r="H25" s="5">
        <f t="shared" si="15"/>
        <v>42481</v>
      </c>
      <c r="I25" s="6">
        <f t="shared" si="2"/>
        <v>42481</v>
      </c>
      <c r="J25" s="5">
        <f t="shared" si="16"/>
        <v>42511</v>
      </c>
      <c r="K25" s="6">
        <f t="shared" si="3"/>
        <v>42511</v>
      </c>
      <c r="L25" s="5">
        <f t="shared" si="17"/>
        <v>42542</v>
      </c>
      <c r="M25" s="6">
        <f t="shared" si="4"/>
        <v>42542</v>
      </c>
      <c r="N25" s="5">
        <f t="shared" si="18"/>
        <v>42572</v>
      </c>
      <c r="O25" s="6">
        <f t="shared" si="5"/>
        <v>42572</v>
      </c>
      <c r="P25" s="5">
        <f t="shared" si="19"/>
        <v>42603</v>
      </c>
      <c r="Q25" s="6">
        <f t="shared" si="6"/>
        <v>42603</v>
      </c>
      <c r="R25" s="5">
        <f t="shared" si="20"/>
        <v>42634</v>
      </c>
      <c r="S25" s="6">
        <f t="shared" si="7"/>
        <v>42634</v>
      </c>
      <c r="T25" s="5">
        <f t="shared" si="21"/>
        <v>42664</v>
      </c>
      <c r="U25" s="6">
        <f t="shared" si="8"/>
        <v>42664</v>
      </c>
      <c r="V25" s="5">
        <f t="shared" si="22"/>
        <v>42695</v>
      </c>
      <c r="W25" s="6">
        <f t="shared" si="9"/>
        <v>42695</v>
      </c>
      <c r="X25" s="5">
        <f t="shared" si="23"/>
        <v>42725</v>
      </c>
      <c r="Y25" s="6">
        <f t="shared" si="10"/>
        <v>42725</v>
      </c>
    </row>
    <row r="26" spans="2:28" ht="15">
      <c r="B26" s="5">
        <f t="shared" si="24"/>
        <v>42391</v>
      </c>
      <c r="C26" s="6">
        <f t="shared" si="12"/>
        <v>42391</v>
      </c>
      <c r="D26" s="5">
        <f t="shared" si="13"/>
        <v>42422</v>
      </c>
      <c r="E26" s="6">
        <f t="shared" si="0"/>
        <v>42422</v>
      </c>
      <c r="F26" s="5">
        <f t="shared" si="14"/>
        <v>42451</v>
      </c>
      <c r="G26" s="6">
        <f t="shared" si="1"/>
        <v>42451</v>
      </c>
      <c r="H26" s="5">
        <f t="shared" si="15"/>
        <v>42482</v>
      </c>
      <c r="I26" s="6">
        <f t="shared" si="2"/>
        <v>42482</v>
      </c>
      <c r="J26" s="5">
        <f t="shared" si="16"/>
        <v>42512</v>
      </c>
      <c r="K26" s="6">
        <f t="shared" si="3"/>
        <v>42512</v>
      </c>
      <c r="L26" s="5">
        <f t="shared" si="17"/>
        <v>42543</v>
      </c>
      <c r="M26" s="6">
        <f t="shared" si="4"/>
        <v>42543</v>
      </c>
      <c r="N26" s="5">
        <f t="shared" si="18"/>
        <v>42573</v>
      </c>
      <c r="O26" s="6">
        <f t="shared" si="5"/>
        <v>42573</v>
      </c>
      <c r="P26" s="5">
        <f t="shared" si="19"/>
        <v>42604</v>
      </c>
      <c r="Q26" s="6">
        <f t="shared" si="6"/>
        <v>42604</v>
      </c>
      <c r="R26" s="5">
        <f t="shared" si="20"/>
        <v>42635</v>
      </c>
      <c r="S26" s="6">
        <f t="shared" si="7"/>
        <v>42635</v>
      </c>
      <c r="T26" s="5">
        <f t="shared" si="21"/>
        <v>42665</v>
      </c>
      <c r="U26" s="6">
        <f t="shared" si="8"/>
        <v>42665</v>
      </c>
      <c r="V26" s="5">
        <f t="shared" si="22"/>
        <v>42696</v>
      </c>
      <c r="W26" s="6">
        <f t="shared" si="9"/>
        <v>42696</v>
      </c>
      <c r="X26" s="5">
        <f t="shared" si="23"/>
        <v>42726</v>
      </c>
      <c r="Y26" s="6">
        <f t="shared" si="10"/>
        <v>42726</v>
      </c>
    </row>
    <row r="27" spans="2:28" ht="15">
      <c r="B27" s="5">
        <f t="shared" si="24"/>
        <v>42392</v>
      </c>
      <c r="C27" s="6">
        <f t="shared" si="12"/>
        <v>42392</v>
      </c>
      <c r="D27" s="5">
        <f t="shared" si="13"/>
        <v>42423</v>
      </c>
      <c r="E27" s="6">
        <f t="shared" si="0"/>
        <v>42423</v>
      </c>
      <c r="F27" s="5">
        <f t="shared" si="14"/>
        <v>42452</v>
      </c>
      <c r="G27" s="6">
        <f t="shared" si="1"/>
        <v>42452</v>
      </c>
      <c r="H27" s="5">
        <f t="shared" si="15"/>
        <v>42483</v>
      </c>
      <c r="I27" s="6">
        <f t="shared" si="2"/>
        <v>42483</v>
      </c>
      <c r="J27" s="5">
        <f t="shared" si="16"/>
        <v>42513</v>
      </c>
      <c r="K27" s="6">
        <f t="shared" si="3"/>
        <v>42513</v>
      </c>
      <c r="L27" s="5">
        <f t="shared" si="17"/>
        <v>42544</v>
      </c>
      <c r="M27" s="6">
        <f t="shared" si="4"/>
        <v>42544</v>
      </c>
      <c r="N27" s="5">
        <f t="shared" si="18"/>
        <v>42574</v>
      </c>
      <c r="O27" s="6">
        <f t="shared" si="5"/>
        <v>42574</v>
      </c>
      <c r="P27" s="5">
        <f t="shared" si="19"/>
        <v>42605</v>
      </c>
      <c r="Q27" s="6">
        <f t="shared" si="6"/>
        <v>42605</v>
      </c>
      <c r="R27" s="5">
        <f t="shared" si="20"/>
        <v>42636</v>
      </c>
      <c r="S27" s="6">
        <f t="shared" si="7"/>
        <v>42636</v>
      </c>
      <c r="T27" s="5">
        <f t="shared" si="21"/>
        <v>42666</v>
      </c>
      <c r="U27" s="6">
        <f t="shared" si="8"/>
        <v>42666</v>
      </c>
      <c r="V27" s="5">
        <f t="shared" si="22"/>
        <v>42697</v>
      </c>
      <c r="W27" s="6">
        <f t="shared" si="9"/>
        <v>42697</v>
      </c>
      <c r="X27" s="5">
        <f t="shared" si="23"/>
        <v>42727</v>
      </c>
      <c r="Y27" s="6">
        <f t="shared" si="10"/>
        <v>42727</v>
      </c>
    </row>
    <row r="28" spans="2:28" ht="15">
      <c r="B28" s="5">
        <f t="shared" si="24"/>
        <v>42393</v>
      </c>
      <c r="C28" s="6">
        <f t="shared" si="12"/>
        <v>42393</v>
      </c>
      <c r="D28" s="5">
        <f t="shared" si="13"/>
        <v>42424</v>
      </c>
      <c r="E28" s="6">
        <f t="shared" si="0"/>
        <v>42424</v>
      </c>
      <c r="F28" s="5">
        <f t="shared" si="14"/>
        <v>42453</v>
      </c>
      <c r="G28" s="6">
        <f t="shared" si="1"/>
        <v>42453</v>
      </c>
      <c r="H28" s="5">
        <f t="shared" si="15"/>
        <v>42484</v>
      </c>
      <c r="I28" s="6">
        <f t="shared" si="2"/>
        <v>42484</v>
      </c>
      <c r="J28" s="5">
        <f t="shared" si="16"/>
        <v>42514</v>
      </c>
      <c r="K28" s="6">
        <f t="shared" si="3"/>
        <v>42514</v>
      </c>
      <c r="L28" s="5">
        <f t="shared" si="17"/>
        <v>42545</v>
      </c>
      <c r="M28" s="6">
        <f t="shared" si="4"/>
        <v>42545</v>
      </c>
      <c r="N28" s="5">
        <f t="shared" si="18"/>
        <v>42575</v>
      </c>
      <c r="O28" s="6">
        <f t="shared" si="5"/>
        <v>42575</v>
      </c>
      <c r="P28" s="5">
        <f t="shared" si="19"/>
        <v>42606</v>
      </c>
      <c r="Q28" s="6">
        <f t="shared" si="6"/>
        <v>42606</v>
      </c>
      <c r="R28" s="5">
        <f t="shared" si="20"/>
        <v>42637</v>
      </c>
      <c r="S28" s="6">
        <f t="shared" si="7"/>
        <v>42637</v>
      </c>
      <c r="T28" s="5">
        <f t="shared" si="21"/>
        <v>42667</v>
      </c>
      <c r="U28" s="6">
        <f t="shared" si="8"/>
        <v>42667</v>
      </c>
      <c r="V28" s="5">
        <f t="shared" si="22"/>
        <v>42698</v>
      </c>
      <c r="W28" s="6">
        <f t="shared" si="9"/>
        <v>42698</v>
      </c>
      <c r="X28" s="5">
        <f t="shared" si="23"/>
        <v>42728</v>
      </c>
      <c r="Y28" s="6">
        <f t="shared" si="10"/>
        <v>42728</v>
      </c>
    </row>
    <row r="29" spans="2:28" ht="15">
      <c r="B29" s="5">
        <f t="shared" si="24"/>
        <v>42394</v>
      </c>
      <c r="C29" s="6">
        <f t="shared" si="12"/>
        <v>42394</v>
      </c>
      <c r="D29" s="5">
        <f t="shared" si="13"/>
        <v>42425</v>
      </c>
      <c r="E29" s="6">
        <f>D29</f>
        <v>42425</v>
      </c>
      <c r="F29" s="5">
        <f t="shared" si="14"/>
        <v>42454</v>
      </c>
      <c r="G29" s="6">
        <f t="shared" si="1"/>
        <v>42454</v>
      </c>
      <c r="H29" s="5">
        <f t="shared" si="15"/>
        <v>42485</v>
      </c>
      <c r="I29" s="6">
        <f t="shared" si="2"/>
        <v>42485</v>
      </c>
      <c r="J29" s="5">
        <f t="shared" si="16"/>
        <v>42515</v>
      </c>
      <c r="K29" s="6">
        <f t="shared" si="3"/>
        <v>42515</v>
      </c>
      <c r="L29" s="5">
        <f t="shared" si="17"/>
        <v>42546</v>
      </c>
      <c r="M29" s="6">
        <f t="shared" si="4"/>
        <v>42546</v>
      </c>
      <c r="N29" s="5">
        <f t="shared" si="18"/>
        <v>42576</v>
      </c>
      <c r="O29" s="6">
        <f t="shared" si="5"/>
        <v>42576</v>
      </c>
      <c r="P29" s="5">
        <f t="shared" si="19"/>
        <v>42607</v>
      </c>
      <c r="Q29" s="6">
        <f t="shared" si="6"/>
        <v>42607</v>
      </c>
      <c r="R29" s="5">
        <f t="shared" si="20"/>
        <v>42638</v>
      </c>
      <c r="S29" s="6">
        <f t="shared" si="7"/>
        <v>42638</v>
      </c>
      <c r="T29" s="5">
        <f t="shared" si="21"/>
        <v>42668</v>
      </c>
      <c r="U29" s="6">
        <f t="shared" si="8"/>
        <v>42668</v>
      </c>
      <c r="V29" s="5">
        <f t="shared" si="22"/>
        <v>42699</v>
      </c>
      <c r="W29" s="6">
        <f t="shared" si="9"/>
        <v>42699</v>
      </c>
      <c r="X29" s="5">
        <f>X28+1</f>
        <v>42729</v>
      </c>
      <c r="Y29" s="6">
        <f t="shared" si="10"/>
        <v>42729</v>
      </c>
    </row>
    <row r="30" spans="2:28" ht="15">
      <c r="B30" s="5">
        <f t="shared" si="24"/>
        <v>42395</v>
      </c>
      <c r="C30" s="6">
        <f t="shared" si="12"/>
        <v>42395</v>
      </c>
      <c r="D30" s="5">
        <f t="shared" si="13"/>
        <v>42426</v>
      </c>
      <c r="E30" s="6">
        <f t="shared" si="0"/>
        <v>42426</v>
      </c>
      <c r="F30" s="5">
        <f t="shared" si="14"/>
        <v>42455</v>
      </c>
      <c r="G30" s="6">
        <f t="shared" si="1"/>
        <v>42455</v>
      </c>
      <c r="H30" s="5">
        <f t="shared" si="15"/>
        <v>42486</v>
      </c>
      <c r="I30" s="6">
        <f t="shared" si="2"/>
        <v>42486</v>
      </c>
      <c r="J30" s="5">
        <f t="shared" si="16"/>
        <v>42516</v>
      </c>
      <c r="K30" s="6">
        <f t="shared" si="3"/>
        <v>42516</v>
      </c>
      <c r="L30" s="5">
        <f t="shared" si="17"/>
        <v>42547</v>
      </c>
      <c r="M30" s="6">
        <f t="shared" si="4"/>
        <v>42547</v>
      </c>
      <c r="N30" s="5">
        <f t="shared" si="18"/>
        <v>42577</v>
      </c>
      <c r="O30" s="6">
        <f t="shared" si="5"/>
        <v>42577</v>
      </c>
      <c r="P30" s="5">
        <f t="shared" si="19"/>
        <v>42608</v>
      </c>
      <c r="Q30" s="6">
        <f t="shared" si="6"/>
        <v>42608</v>
      </c>
      <c r="R30" s="5">
        <f t="shared" si="20"/>
        <v>42639</v>
      </c>
      <c r="S30" s="6">
        <f t="shared" si="7"/>
        <v>42639</v>
      </c>
      <c r="T30" s="5">
        <f t="shared" si="21"/>
        <v>42669</v>
      </c>
      <c r="U30" s="6">
        <f t="shared" si="8"/>
        <v>42669</v>
      </c>
      <c r="V30" s="5">
        <f t="shared" si="22"/>
        <v>42700</v>
      </c>
      <c r="W30" s="6">
        <f t="shared" si="9"/>
        <v>42700</v>
      </c>
      <c r="X30" s="5">
        <f t="shared" si="23"/>
        <v>42730</v>
      </c>
      <c r="Y30" s="6">
        <f t="shared" si="10"/>
        <v>42730</v>
      </c>
    </row>
    <row r="31" spans="2:28" ht="15">
      <c r="B31" s="5">
        <f t="shared" si="24"/>
        <v>42396</v>
      </c>
      <c r="C31" s="6">
        <f t="shared" si="12"/>
        <v>42396</v>
      </c>
      <c r="D31" s="5">
        <f t="shared" si="13"/>
        <v>42427</v>
      </c>
      <c r="E31" s="6">
        <f t="shared" si="0"/>
        <v>42427</v>
      </c>
      <c r="F31" s="5">
        <f t="shared" si="14"/>
        <v>42456</v>
      </c>
      <c r="G31" s="6">
        <f t="shared" si="1"/>
        <v>42456</v>
      </c>
      <c r="H31" s="5">
        <f t="shared" si="15"/>
        <v>42487</v>
      </c>
      <c r="I31" s="6">
        <f t="shared" si="2"/>
        <v>42487</v>
      </c>
      <c r="J31" s="5">
        <f t="shared" si="16"/>
        <v>42517</v>
      </c>
      <c r="K31" s="6">
        <f t="shared" si="3"/>
        <v>42517</v>
      </c>
      <c r="L31" s="5">
        <f t="shared" si="17"/>
        <v>42548</v>
      </c>
      <c r="M31" s="6">
        <f t="shared" si="4"/>
        <v>42548</v>
      </c>
      <c r="N31" s="5">
        <f t="shared" si="18"/>
        <v>42578</v>
      </c>
      <c r="O31" s="6">
        <f t="shared" si="5"/>
        <v>42578</v>
      </c>
      <c r="P31" s="5">
        <f t="shared" si="19"/>
        <v>42609</v>
      </c>
      <c r="Q31" s="6">
        <f t="shared" si="6"/>
        <v>42609</v>
      </c>
      <c r="R31" s="5">
        <f t="shared" si="20"/>
        <v>42640</v>
      </c>
      <c r="S31" s="6">
        <f t="shared" si="7"/>
        <v>42640</v>
      </c>
      <c r="T31" s="5">
        <f t="shared" si="21"/>
        <v>42670</v>
      </c>
      <c r="U31" s="6">
        <f t="shared" si="8"/>
        <v>42670</v>
      </c>
      <c r="V31" s="5">
        <f t="shared" si="22"/>
        <v>42701</v>
      </c>
      <c r="W31" s="6">
        <f t="shared" si="9"/>
        <v>42701</v>
      </c>
      <c r="X31" s="5">
        <f t="shared" si="23"/>
        <v>42731</v>
      </c>
      <c r="Y31" s="6">
        <f t="shared" si="10"/>
        <v>42731</v>
      </c>
    </row>
    <row r="32" spans="2:28" ht="15">
      <c r="B32" s="5">
        <f t="shared" si="24"/>
        <v>42397</v>
      </c>
      <c r="C32" s="6">
        <f t="shared" si="12"/>
        <v>42397</v>
      </c>
      <c r="D32" s="5">
        <f>D31+1</f>
        <v>42428</v>
      </c>
      <c r="E32" s="6">
        <f t="shared" si="0"/>
        <v>42428</v>
      </c>
      <c r="F32" s="5">
        <f t="shared" si="14"/>
        <v>42457</v>
      </c>
      <c r="G32" s="6">
        <f t="shared" si="1"/>
        <v>42457</v>
      </c>
      <c r="H32" s="5">
        <f t="shared" si="15"/>
        <v>42488</v>
      </c>
      <c r="I32" s="6">
        <f t="shared" si="2"/>
        <v>42488</v>
      </c>
      <c r="J32" s="5">
        <f t="shared" si="16"/>
        <v>42518</v>
      </c>
      <c r="K32" s="6">
        <f t="shared" si="3"/>
        <v>42518</v>
      </c>
      <c r="L32" s="5">
        <f t="shared" si="17"/>
        <v>42549</v>
      </c>
      <c r="M32" s="6">
        <f t="shared" si="4"/>
        <v>42549</v>
      </c>
      <c r="N32" s="5">
        <f t="shared" si="18"/>
        <v>42579</v>
      </c>
      <c r="O32" s="6">
        <f t="shared" si="5"/>
        <v>42579</v>
      </c>
      <c r="P32" s="5">
        <f t="shared" si="19"/>
        <v>42610</v>
      </c>
      <c r="Q32" s="6">
        <f t="shared" si="6"/>
        <v>42610</v>
      </c>
      <c r="R32" s="5">
        <f t="shared" si="20"/>
        <v>42641</v>
      </c>
      <c r="S32" s="6">
        <f t="shared" si="7"/>
        <v>42641</v>
      </c>
      <c r="T32" s="5">
        <f t="shared" si="21"/>
        <v>42671</v>
      </c>
      <c r="U32" s="6">
        <f t="shared" si="8"/>
        <v>42671</v>
      </c>
      <c r="V32" s="5">
        <f t="shared" si="22"/>
        <v>42702</v>
      </c>
      <c r="W32" s="6">
        <f t="shared" si="9"/>
        <v>42702</v>
      </c>
      <c r="X32" s="5">
        <f t="shared" si="23"/>
        <v>42732</v>
      </c>
      <c r="Y32" s="6">
        <f t="shared" si="10"/>
        <v>42732</v>
      </c>
    </row>
    <row r="33" spans="1:25" ht="15">
      <c r="B33" s="5">
        <f t="shared" si="24"/>
        <v>42398</v>
      </c>
      <c r="C33" s="6">
        <f t="shared" si="12"/>
        <v>42398</v>
      </c>
      <c r="D33" s="11">
        <f>IF(D3=29,D32+1,0)</f>
        <v>42429</v>
      </c>
      <c r="E33" s="12">
        <f>IF(D3=29,E32+1,"")</f>
        <v>42429</v>
      </c>
      <c r="F33" s="5">
        <f t="shared" si="14"/>
        <v>42458</v>
      </c>
      <c r="G33" s="6">
        <f t="shared" si="1"/>
        <v>42458</v>
      </c>
      <c r="H33" s="5">
        <f t="shared" si="15"/>
        <v>42489</v>
      </c>
      <c r="I33" s="6">
        <f t="shared" si="2"/>
        <v>42489</v>
      </c>
      <c r="J33" s="5">
        <f t="shared" si="16"/>
        <v>42519</v>
      </c>
      <c r="K33" s="6">
        <f t="shared" si="3"/>
        <v>42519</v>
      </c>
      <c r="L33" s="5">
        <f t="shared" si="17"/>
        <v>42550</v>
      </c>
      <c r="M33" s="6">
        <f t="shared" si="4"/>
        <v>42550</v>
      </c>
      <c r="N33" s="5">
        <f t="shared" si="18"/>
        <v>42580</v>
      </c>
      <c r="O33" s="6">
        <f t="shared" si="5"/>
        <v>42580</v>
      </c>
      <c r="P33" s="5">
        <f t="shared" si="19"/>
        <v>42611</v>
      </c>
      <c r="Q33" s="6">
        <f t="shared" si="6"/>
        <v>42611</v>
      </c>
      <c r="R33" s="5">
        <f t="shared" si="20"/>
        <v>42642</v>
      </c>
      <c r="S33" s="6">
        <f t="shared" si="7"/>
        <v>42642</v>
      </c>
      <c r="T33" s="5">
        <f t="shared" si="21"/>
        <v>42672</v>
      </c>
      <c r="U33" s="6">
        <f t="shared" si="8"/>
        <v>42672</v>
      </c>
      <c r="V33" s="5">
        <f t="shared" si="22"/>
        <v>42703</v>
      </c>
      <c r="W33" s="6">
        <f t="shared" si="9"/>
        <v>42703</v>
      </c>
      <c r="X33" s="5">
        <f t="shared" si="23"/>
        <v>42733</v>
      </c>
      <c r="Y33" s="6">
        <f t="shared" si="10"/>
        <v>42733</v>
      </c>
    </row>
    <row r="34" spans="1:25" ht="15">
      <c r="B34" s="5">
        <f t="shared" si="24"/>
        <v>42399</v>
      </c>
      <c r="C34" s="6">
        <f t="shared" si="12"/>
        <v>42399</v>
      </c>
      <c r="D34" s="13"/>
      <c r="E34" s="14"/>
      <c r="F34" s="5">
        <f t="shared" si="14"/>
        <v>42459</v>
      </c>
      <c r="G34" s="6">
        <f t="shared" si="1"/>
        <v>42459</v>
      </c>
      <c r="H34" s="5">
        <f t="shared" si="15"/>
        <v>42490</v>
      </c>
      <c r="I34" s="6">
        <f t="shared" si="2"/>
        <v>42490</v>
      </c>
      <c r="J34" s="5">
        <f t="shared" si="16"/>
        <v>42520</v>
      </c>
      <c r="K34" s="6">
        <f t="shared" si="3"/>
        <v>42520</v>
      </c>
      <c r="L34" s="5">
        <f t="shared" si="17"/>
        <v>42551</v>
      </c>
      <c r="M34" s="6">
        <f t="shared" si="4"/>
        <v>42551</v>
      </c>
      <c r="N34" s="5">
        <f t="shared" si="18"/>
        <v>42581</v>
      </c>
      <c r="O34" s="6">
        <f t="shared" si="5"/>
        <v>42581</v>
      </c>
      <c r="P34" s="5">
        <f t="shared" si="19"/>
        <v>42612</v>
      </c>
      <c r="Q34" s="6">
        <f t="shared" si="6"/>
        <v>42612</v>
      </c>
      <c r="R34" s="5">
        <f t="shared" si="20"/>
        <v>42643</v>
      </c>
      <c r="S34" s="6">
        <f t="shared" si="7"/>
        <v>42643</v>
      </c>
      <c r="T34" s="5">
        <f t="shared" si="21"/>
        <v>42673</v>
      </c>
      <c r="U34" s="6">
        <f t="shared" si="8"/>
        <v>42673</v>
      </c>
      <c r="V34" s="5">
        <f t="shared" si="22"/>
        <v>42704</v>
      </c>
      <c r="W34" s="6">
        <f t="shared" si="9"/>
        <v>42704</v>
      </c>
      <c r="X34" s="5">
        <f t="shared" si="23"/>
        <v>42734</v>
      </c>
      <c r="Y34" s="6">
        <f t="shared" si="10"/>
        <v>42734</v>
      </c>
    </row>
    <row r="35" spans="1:25" ht="15">
      <c r="B35" s="5">
        <f t="shared" si="24"/>
        <v>42400</v>
      </c>
      <c r="C35" s="6">
        <f t="shared" si="12"/>
        <v>42400</v>
      </c>
      <c r="D35" s="13"/>
      <c r="E35" s="14"/>
      <c r="F35" s="5">
        <f t="shared" si="14"/>
        <v>42460</v>
      </c>
      <c r="G35" s="6">
        <f t="shared" si="1"/>
        <v>42460</v>
      </c>
      <c r="H35" s="13"/>
      <c r="I35" s="14"/>
      <c r="J35" s="5">
        <f t="shared" si="16"/>
        <v>42521</v>
      </c>
      <c r="K35" s="6">
        <f t="shared" si="3"/>
        <v>42521</v>
      </c>
      <c r="L35" s="13"/>
      <c r="M35" s="14"/>
      <c r="N35" s="5">
        <f t="shared" si="18"/>
        <v>42582</v>
      </c>
      <c r="O35" s="6">
        <f t="shared" si="5"/>
        <v>42582</v>
      </c>
      <c r="P35" s="5">
        <f t="shared" si="19"/>
        <v>42613</v>
      </c>
      <c r="Q35" s="6">
        <f t="shared" si="6"/>
        <v>42613</v>
      </c>
      <c r="R35" s="13"/>
      <c r="S35" s="14"/>
      <c r="T35" s="5">
        <f t="shared" si="21"/>
        <v>42674</v>
      </c>
      <c r="U35" s="6">
        <f t="shared" si="8"/>
        <v>42674</v>
      </c>
      <c r="V35" s="13"/>
      <c r="W35" s="14"/>
      <c r="X35" s="5">
        <f t="shared" si="23"/>
        <v>42735</v>
      </c>
      <c r="Y35" s="6">
        <f t="shared" si="10"/>
        <v>42735</v>
      </c>
    </row>
    <row r="36" spans="1:25" ht="7.5" customHeight="1"/>
    <row r="37" spans="1:25">
      <c r="B37" s="15">
        <f>B2/4</f>
        <v>504</v>
      </c>
      <c r="C37" s="15"/>
      <c r="D37" s="16">
        <f>INT(B37)</f>
        <v>504</v>
      </c>
      <c r="E37" s="15"/>
      <c r="F37" s="16">
        <f>INT(D37)</f>
        <v>504</v>
      </c>
      <c r="G37" s="15"/>
      <c r="H37" s="16">
        <f>INT(F37)</f>
        <v>504</v>
      </c>
      <c r="I37" s="15"/>
      <c r="J37" s="16">
        <f>INT(H37)</f>
        <v>504</v>
      </c>
      <c r="K37" s="15"/>
      <c r="L37" s="15">
        <f>INT(J37)</f>
        <v>504</v>
      </c>
      <c r="M37" s="15"/>
      <c r="N37" s="15">
        <f>INT(L37)</f>
        <v>504</v>
      </c>
      <c r="O37" s="15"/>
      <c r="P37" s="15">
        <f>INT(N37)</f>
        <v>504</v>
      </c>
      <c r="Q37" s="15"/>
      <c r="R37" s="15">
        <f>INT(P37)</f>
        <v>504</v>
      </c>
      <c r="S37" s="15"/>
      <c r="T37" s="15">
        <f>INT(R37)</f>
        <v>504</v>
      </c>
      <c r="U37" s="15"/>
      <c r="V37" s="15">
        <f>INT(T37)</f>
        <v>504</v>
      </c>
      <c r="W37" s="15"/>
      <c r="X37" s="15">
        <f>INT(V37)</f>
        <v>504</v>
      </c>
      <c r="Y37" s="15"/>
    </row>
    <row r="38" spans="1:25" hidden="1"/>
    <row r="39" spans="1:25" ht="14.25" hidden="1" customHeight="1">
      <c r="B39" s="4">
        <v>2014</v>
      </c>
      <c r="C39" s="4"/>
      <c r="D39" s="4">
        <v>2015</v>
      </c>
      <c r="E39" s="4"/>
      <c r="F39" s="4">
        <v>2016</v>
      </c>
      <c r="G39" s="4"/>
      <c r="H39" s="4">
        <v>2017</v>
      </c>
      <c r="I39" s="4"/>
      <c r="J39" s="4">
        <v>2018</v>
      </c>
      <c r="K39" s="4"/>
      <c r="L39" s="4">
        <v>2019</v>
      </c>
      <c r="M39" s="4"/>
      <c r="N39" s="4">
        <v>2020</v>
      </c>
      <c r="O39" s="4"/>
      <c r="P39" s="4">
        <v>2021</v>
      </c>
      <c r="Q39" s="4"/>
      <c r="R39" s="4">
        <v>2022</v>
      </c>
      <c r="S39" s="4"/>
      <c r="T39" s="4">
        <v>2023</v>
      </c>
      <c r="U39" s="4"/>
      <c r="V39" s="4">
        <v>2024</v>
      </c>
      <c r="W39" s="4"/>
      <c r="X39" s="4">
        <v>2025</v>
      </c>
      <c r="Y39" s="4"/>
    </row>
    <row r="40" spans="1:25" ht="16.5" hidden="1" customHeight="1">
      <c r="B40" s="17">
        <f>B39+39626</f>
        <v>41640</v>
      </c>
      <c r="C40" s="17"/>
      <c r="D40" s="17">
        <f>B40+365</f>
        <v>42005</v>
      </c>
      <c r="E40" s="17"/>
      <c r="F40" s="17">
        <f>D40+365</f>
        <v>42370</v>
      </c>
      <c r="G40" s="17"/>
      <c r="H40" s="17">
        <f>F40+366</f>
        <v>42736</v>
      </c>
      <c r="I40" s="17"/>
      <c r="J40" s="17">
        <f>H40+365</f>
        <v>43101</v>
      </c>
      <c r="K40" s="17"/>
      <c r="L40" s="17">
        <f>J40+365</f>
        <v>43466</v>
      </c>
      <c r="M40" s="17"/>
      <c r="N40" s="17">
        <f>L40+365</f>
        <v>43831</v>
      </c>
      <c r="O40" s="17"/>
      <c r="P40" s="17">
        <f>N40+366</f>
        <v>44197</v>
      </c>
      <c r="Q40" s="17"/>
      <c r="R40" s="17">
        <f>P40+365</f>
        <v>44562</v>
      </c>
      <c r="S40" s="17"/>
      <c r="T40" s="17">
        <f>R40+365</f>
        <v>44927</v>
      </c>
      <c r="U40" s="17"/>
      <c r="V40" s="17">
        <f>T40+365</f>
        <v>45292</v>
      </c>
      <c r="W40" s="17"/>
      <c r="X40" s="17">
        <f>V40+366</f>
        <v>45658</v>
      </c>
      <c r="Y40" s="17"/>
    </row>
    <row r="41" spans="1:25" hidden="1">
      <c r="A41" s="18"/>
      <c r="B41" s="4"/>
      <c r="C41" s="4"/>
      <c r="D41" s="17"/>
      <c r="E41" s="17"/>
    </row>
    <row r="42" spans="1:25" hidden="1">
      <c r="A42" s="18"/>
      <c r="B42" s="4"/>
      <c r="C42" s="4"/>
      <c r="D42" s="17"/>
      <c r="E42" s="17"/>
    </row>
    <row r="43" spans="1:25" hidden="1">
      <c r="A43" s="19"/>
      <c r="B43" s="153">
        <f>D2</f>
        <v>42370</v>
      </c>
      <c r="C43" s="153"/>
      <c r="D43" s="153"/>
      <c r="E43" s="20">
        <v>31</v>
      </c>
      <c r="H43" s="154"/>
      <c r="I43" s="154"/>
      <c r="J43" s="154"/>
      <c r="K43" s="21"/>
    </row>
    <row r="44" spans="1:25" hidden="1">
      <c r="A44" s="19"/>
      <c r="B44" s="149">
        <f t="shared" ref="B44:B54" si="25">B43+E43</f>
        <v>42401</v>
      </c>
      <c r="C44" s="149"/>
      <c r="D44" s="149"/>
      <c r="E44" s="20">
        <f>IF(MOD(YEAR(B44),4)=0,29,28)</f>
        <v>29</v>
      </c>
      <c r="H44" s="150"/>
      <c r="I44" s="150"/>
      <c r="J44" s="150"/>
      <c r="K44" s="21"/>
    </row>
    <row r="45" spans="1:25" hidden="1">
      <c r="A45" s="19"/>
      <c r="B45" s="149">
        <f t="shared" si="25"/>
        <v>42430</v>
      </c>
      <c r="C45" s="149"/>
      <c r="D45" s="149"/>
      <c r="E45" s="20">
        <v>31</v>
      </c>
      <c r="H45" s="150"/>
      <c r="I45" s="150"/>
      <c r="J45" s="150"/>
      <c r="K45" s="21"/>
    </row>
    <row r="46" spans="1:25" hidden="1">
      <c r="A46" s="19"/>
      <c r="B46" s="149">
        <f t="shared" si="25"/>
        <v>42461</v>
      </c>
      <c r="C46" s="149"/>
      <c r="D46" s="149"/>
      <c r="E46" s="20">
        <v>30</v>
      </c>
      <c r="H46" s="150"/>
      <c r="I46" s="150"/>
      <c r="J46" s="150"/>
      <c r="K46" s="21"/>
    </row>
    <row r="47" spans="1:25" hidden="1">
      <c r="A47" s="19"/>
      <c r="B47" s="149">
        <f>B46+E46</f>
        <v>42491</v>
      </c>
      <c r="C47" s="149"/>
      <c r="D47" s="149"/>
      <c r="E47" s="20">
        <v>31</v>
      </c>
      <c r="H47" s="150"/>
      <c r="I47" s="150"/>
      <c r="J47" s="150"/>
      <c r="K47" s="21"/>
    </row>
    <row r="48" spans="1:25" hidden="1">
      <c r="A48" s="19"/>
      <c r="B48" s="149">
        <f t="shared" si="25"/>
        <v>42522</v>
      </c>
      <c r="C48" s="149"/>
      <c r="D48" s="149"/>
      <c r="E48" s="20">
        <v>30</v>
      </c>
      <c r="H48" s="150"/>
      <c r="I48" s="150"/>
      <c r="J48" s="150"/>
      <c r="K48" s="21"/>
    </row>
    <row r="49" spans="1:11" hidden="1">
      <c r="A49" s="19"/>
      <c r="B49" s="149">
        <f>B48+E48</f>
        <v>42552</v>
      </c>
      <c r="C49" s="149"/>
      <c r="D49" s="149"/>
      <c r="E49" s="20">
        <v>31</v>
      </c>
      <c r="H49" s="150"/>
      <c r="I49" s="150"/>
      <c r="J49" s="150"/>
      <c r="K49" s="21"/>
    </row>
    <row r="50" spans="1:11" hidden="1">
      <c r="A50" s="19"/>
      <c r="B50" s="149">
        <f t="shared" si="25"/>
        <v>42583</v>
      </c>
      <c r="C50" s="149"/>
      <c r="D50" s="149"/>
      <c r="E50" s="20">
        <v>31</v>
      </c>
      <c r="H50" s="150"/>
      <c r="I50" s="150"/>
      <c r="J50" s="150"/>
      <c r="K50" s="21"/>
    </row>
    <row r="51" spans="1:11" hidden="1">
      <c r="A51" s="19"/>
      <c r="B51" s="149">
        <f t="shared" si="25"/>
        <v>42614</v>
      </c>
      <c r="C51" s="149"/>
      <c r="D51" s="149"/>
      <c r="E51" s="20">
        <v>30</v>
      </c>
      <c r="H51" s="150"/>
      <c r="I51" s="150"/>
      <c r="J51" s="150"/>
      <c r="K51" s="21"/>
    </row>
    <row r="52" spans="1:11" hidden="1">
      <c r="A52" s="19"/>
      <c r="B52" s="149">
        <f t="shared" si="25"/>
        <v>42644</v>
      </c>
      <c r="C52" s="149"/>
      <c r="D52" s="149"/>
      <c r="E52" s="20">
        <v>31</v>
      </c>
      <c r="H52" s="150"/>
      <c r="I52" s="150"/>
      <c r="J52" s="150"/>
      <c r="K52" s="21"/>
    </row>
    <row r="53" spans="1:11" hidden="1">
      <c r="A53" s="19"/>
      <c r="B53" s="149">
        <f>B52+E52</f>
        <v>42675</v>
      </c>
      <c r="C53" s="149"/>
      <c r="D53" s="149"/>
      <c r="E53" s="20">
        <v>30</v>
      </c>
      <c r="H53" s="150"/>
      <c r="I53" s="150"/>
      <c r="J53" s="150"/>
      <c r="K53" s="21"/>
    </row>
    <row r="54" spans="1:11" hidden="1">
      <c r="A54" s="19"/>
      <c r="B54" s="149">
        <f t="shared" si="25"/>
        <v>42705</v>
      </c>
      <c r="C54" s="149"/>
      <c r="D54" s="149"/>
      <c r="E54" s="20">
        <v>31</v>
      </c>
      <c r="H54" s="150"/>
      <c r="I54" s="150"/>
      <c r="J54" s="150"/>
      <c r="K54" s="21"/>
    </row>
    <row r="55" spans="1:11" hidden="1">
      <c r="A55" s="19"/>
      <c r="E55" s="22">
        <f>SUM(E43:E54)</f>
        <v>366</v>
      </c>
      <c r="H55" s="23"/>
      <c r="I55" s="23"/>
    </row>
    <row r="56" spans="1:11" hidden="1">
      <c r="A56" s="19"/>
      <c r="B56" s="3" t="s">
        <v>1</v>
      </c>
      <c r="H56" s="23" t="s">
        <v>2</v>
      </c>
      <c r="I56" s="23"/>
    </row>
    <row r="57" spans="1:11" hidden="1">
      <c r="A57" s="19"/>
      <c r="B57" s="24">
        <f>B43</f>
        <v>42370</v>
      </c>
      <c r="C57" s="155" t="s">
        <v>3</v>
      </c>
      <c r="D57" s="155"/>
      <c r="E57" s="155"/>
      <c r="G57" s="3" t="s">
        <v>4</v>
      </c>
      <c r="I57" s="3">
        <f>ROUNDDOWN(YEAR(B43)/100,0)</f>
        <v>20</v>
      </c>
    </row>
    <row r="58" spans="1:11" hidden="1">
      <c r="A58" s="19"/>
      <c r="B58" s="24">
        <f>B43+5</f>
        <v>42375</v>
      </c>
      <c r="C58" s="155" t="s">
        <v>5</v>
      </c>
      <c r="D58" s="155"/>
      <c r="E58" s="155"/>
    </row>
    <row r="59" spans="1:11" hidden="1">
      <c r="A59" s="19"/>
      <c r="B59" s="24">
        <f>B60-2</f>
        <v>42454</v>
      </c>
      <c r="C59" s="155" t="s">
        <v>6</v>
      </c>
      <c r="D59" s="155"/>
      <c r="E59" s="155"/>
      <c r="G59" s="3" t="s">
        <v>7</v>
      </c>
      <c r="I59" s="3">
        <f>15+ROUNDDOWN((3*I57+3)/4,0)-ROUNDDOWN((8*I57+13)/25,0)</f>
        <v>24</v>
      </c>
    </row>
    <row r="60" spans="1:11" hidden="1">
      <c r="A60" s="19"/>
      <c r="B60" s="24">
        <f>I68+B45-1</f>
        <v>42456</v>
      </c>
      <c r="C60" s="155" t="s">
        <v>8</v>
      </c>
      <c r="D60" s="155"/>
      <c r="E60" s="155"/>
      <c r="G60" s="3" t="s">
        <v>9</v>
      </c>
      <c r="I60" s="3">
        <f>2-ROUNDDOWN((3*I57+3)/4,0)</f>
        <v>-13</v>
      </c>
    </row>
    <row r="61" spans="1:11" hidden="1">
      <c r="A61" s="19"/>
      <c r="B61" s="24">
        <f>B60+1</f>
        <v>42457</v>
      </c>
      <c r="C61" s="155" t="s">
        <v>10</v>
      </c>
      <c r="D61" s="155"/>
      <c r="E61" s="155"/>
      <c r="G61" s="3" t="s">
        <v>11</v>
      </c>
      <c r="I61" s="3">
        <f>MOD(YEAR(B43),19)</f>
        <v>2</v>
      </c>
    </row>
    <row r="62" spans="1:11" hidden="1">
      <c r="A62" s="19"/>
      <c r="B62" s="24">
        <f>B43+SUM(E43:E46)</f>
        <v>42491</v>
      </c>
      <c r="C62" s="155" t="s">
        <v>12</v>
      </c>
      <c r="D62" s="155"/>
      <c r="E62" s="155"/>
      <c r="G62" s="3" t="s">
        <v>13</v>
      </c>
      <c r="I62" s="3">
        <f>MOD(19*I61+I59,30)</f>
        <v>2</v>
      </c>
    </row>
    <row r="63" spans="1:11" hidden="1">
      <c r="A63" s="19"/>
      <c r="B63" s="24">
        <f>B60+39</f>
        <v>42495</v>
      </c>
      <c r="C63" s="155" t="s">
        <v>14</v>
      </c>
      <c r="D63" s="155"/>
      <c r="E63" s="155"/>
      <c r="G63" s="3" t="s">
        <v>15</v>
      </c>
      <c r="I63" s="3">
        <f>ROUNDDOWN(I62/29,0)+(ROUNDDOWN(I62/28,0)-ROUNDDOWN(I62/29,0))*ROUNDDOWN(I61/11,0)</f>
        <v>0</v>
      </c>
    </row>
    <row r="64" spans="1:11" hidden="1">
      <c r="A64" s="19"/>
      <c r="B64" s="24">
        <f>B60+49</f>
        <v>42505</v>
      </c>
      <c r="C64" s="155" t="s">
        <v>16</v>
      </c>
      <c r="D64" s="155"/>
      <c r="E64" s="155"/>
      <c r="G64" s="3" t="s">
        <v>17</v>
      </c>
      <c r="I64" s="3">
        <f>21+I62-I63</f>
        <v>23</v>
      </c>
    </row>
    <row r="65" spans="1:9" hidden="1">
      <c r="A65" s="19"/>
      <c r="B65" s="24">
        <f>B64+1</f>
        <v>42506</v>
      </c>
      <c r="C65" s="155" t="s">
        <v>18</v>
      </c>
      <c r="D65" s="155"/>
      <c r="E65" s="155"/>
      <c r="G65" s="3" t="s">
        <v>19</v>
      </c>
      <c r="I65" s="3">
        <f>7-MOD(YEAR(B43)+ROUNDDOWN(YEAR(B43)/4,0)+I60,7)</f>
        <v>6</v>
      </c>
    </row>
    <row r="66" spans="1:9" hidden="1">
      <c r="A66" s="19"/>
      <c r="B66" s="24">
        <f>B60+60</f>
        <v>42516</v>
      </c>
      <c r="C66" s="155" t="s">
        <v>20</v>
      </c>
      <c r="D66" s="155"/>
      <c r="E66" s="155"/>
      <c r="G66" s="3" t="s">
        <v>21</v>
      </c>
      <c r="I66" s="3">
        <f>7-MOD(I64-I65,7)</f>
        <v>4</v>
      </c>
    </row>
    <row r="67" spans="1:9" hidden="1">
      <c r="A67" s="19"/>
      <c r="B67" s="24">
        <f>B50+14</f>
        <v>42597</v>
      </c>
      <c r="C67" s="155" t="s">
        <v>22</v>
      </c>
      <c r="D67" s="155"/>
      <c r="E67" s="155"/>
    </row>
    <row r="68" spans="1:9" hidden="1">
      <c r="A68" s="19"/>
      <c r="B68" s="24">
        <f>B52+2</f>
        <v>42646</v>
      </c>
      <c r="C68" s="155" t="s">
        <v>23</v>
      </c>
      <c r="D68" s="155"/>
      <c r="E68" s="155"/>
      <c r="G68" s="3" t="s">
        <v>24</v>
      </c>
      <c r="I68" s="3">
        <f>I64+I66</f>
        <v>27</v>
      </c>
    </row>
    <row r="69" spans="1:9" hidden="1">
      <c r="A69" s="19"/>
      <c r="B69" s="24">
        <f>B43+SUM(E43:E52)</f>
        <v>42675</v>
      </c>
      <c r="C69" s="155" t="s">
        <v>25</v>
      </c>
      <c r="D69" s="155"/>
      <c r="E69" s="155"/>
    </row>
    <row r="70" spans="1:9" hidden="1">
      <c r="A70" s="19"/>
      <c r="B70" s="24">
        <f>B43+SUM(E43:E53)+24</f>
        <v>42729</v>
      </c>
      <c r="C70" s="155" t="s">
        <v>26</v>
      </c>
      <c r="D70" s="155"/>
      <c r="E70" s="155"/>
      <c r="F70" s="23"/>
      <c r="G70" s="23"/>
    </row>
    <row r="71" spans="1:9" hidden="1">
      <c r="A71" s="19"/>
      <c r="B71" s="24">
        <f>B70+1</f>
        <v>42730</v>
      </c>
      <c r="C71" s="155" t="s">
        <v>27</v>
      </c>
      <c r="D71" s="155"/>
      <c r="E71" s="155"/>
    </row>
    <row r="72" spans="1:9" hidden="1">
      <c r="A72" s="19"/>
    </row>
    <row r="73" spans="1:9">
      <c r="A73" s="19"/>
    </row>
    <row r="74" spans="1:9">
      <c r="A74" s="19"/>
    </row>
    <row r="75" spans="1:9">
      <c r="A75" s="19"/>
      <c r="B75" s="25"/>
      <c r="C75" s="156"/>
      <c r="D75" s="156"/>
      <c r="E75" s="156"/>
    </row>
    <row r="76" spans="1:9">
      <c r="A76" s="19"/>
      <c r="B76" s="24"/>
      <c r="C76" s="155"/>
      <c r="D76" s="155"/>
      <c r="E76" s="155"/>
    </row>
    <row r="77" spans="1:9">
      <c r="A77" s="19"/>
      <c r="B77" s="24"/>
      <c r="C77" s="155"/>
      <c r="D77" s="155"/>
      <c r="E77" s="155"/>
    </row>
    <row r="78" spans="1:9">
      <c r="A78" s="19"/>
      <c r="B78" s="24"/>
      <c r="C78" s="155"/>
      <c r="D78" s="155"/>
      <c r="E78" s="155"/>
    </row>
    <row r="79" spans="1:9">
      <c r="A79" s="19"/>
      <c r="B79" s="24"/>
      <c r="C79" s="155"/>
      <c r="D79" s="155"/>
      <c r="E79" s="155"/>
    </row>
    <row r="80" spans="1:9">
      <c r="A80" s="19"/>
      <c r="B80" s="24"/>
      <c r="C80" s="155"/>
      <c r="D80" s="155"/>
      <c r="E80" s="155"/>
    </row>
    <row r="81" spans="1:5">
      <c r="A81" s="19"/>
      <c r="B81" s="24"/>
      <c r="C81" s="155"/>
      <c r="D81" s="155"/>
      <c r="E81" s="155"/>
    </row>
    <row r="82" spans="1:5">
      <c r="A82" s="19"/>
      <c r="B82" s="24"/>
      <c r="C82" s="155"/>
      <c r="D82" s="155"/>
      <c r="E82" s="155"/>
    </row>
    <row r="83" spans="1:5">
      <c r="A83" s="26"/>
      <c r="B83" s="24"/>
      <c r="C83" s="155"/>
      <c r="D83" s="155"/>
      <c r="E83" s="155"/>
    </row>
    <row r="84" spans="1:5">
      <c r="A84" s="26"/>
      <c r="B84" s="24"/>
      <c r="C84" s="155"/>
      <c r="D84" s="155"/>
      <c r="E84" s="155"/>
    </row>
    <row r="85" spans="1:5">
      <c r="A85" s="26"/>
      <c r="B85" s="24"/>
      <c r="C85" s="155"/>
      <c r="D85" s="155"/>
      <c r="E85" s="155"/>
    </row>
    <row r="86" spans="1:5">
      <c r="A86" s="26"/>
      <c r="B86" s="24"/>
      <c r="C86" s="155"/>
      <c r="D86" s="155"/>
      <c r="E86" s="155"/>
    </row>
    <row r="87" spans="1:5">
      <c r="A87" s="26"/>
      <c r="B87" s="24"/>
      <c r="C87" s="155"/>
      <c r="D87" s="155"/>
      <c r="E87" s="155"/>
    </row>
    <row r="88" spans="1:5">
      <c r="A88" s="26"/>
      <c r="B88" s="24"/>
      <c r="C88" s="155"/>
      <c r="D88" s="155"/>
      <c r="E88" s="155"/>
    </row>
    <row r="89" spans="1:5">
      <c r="A89" s="26"/>
      <c r="B89" s="24"/>
      <c r="C89" s="155"/>
      <c r="D89" s="155"/>
      <c r="E89" s="155"/>
    </row>
    <row r="90" spans="1:5">
      <c r="A90" s="26"/>
      <c r="B90" s="24"/>
      <c r="C90" s="155"/>
      <c r="D90" s="155"/>
      <c r="E90" s="155"/>
    </row>
    <row r="91" spans="1:5">
      <c r="A91" s="26"/>
    </row>
    <row r="92" spans="1:5">
      <c r="A92" s="26"/>
    </row>
    <row r="93" spans="1:5">
      <c r="A93" s="26"/>
    </row>
    <row r="94" spans="1:5">
      <c r="A94" s="26"/>
    </row>
    <row r="95" spans="1:5">
      <c r="A95" s="26"/>
    </row>
    <row r="96" spans="1:5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6"/>
    </row>
    <row r="102" spans="1:1">
      <c r="A102" s="26"/>
    </row>
    <row r="103" spans="1:1">
      <c r="A103" s="26"/>
    </row>
    <row r="104" spans="1:1">
      <c r="A104" s="26"/>
    </row>
    <row r="105" spans="1:1">
      <c r="A105" s="26"/>
    </row>
    <row r="106" spans="1:1">
      <c r="A106" s="26"/>
    </row>
    <row r="107" spans="1:1">
      <c r="A107" s="26"/>
    </row>
    <row r="108" spans="1:1">
      <c r="A108" s="26"/>
    </row>
    <row r="109" spans="1:1">
      <c r="A109" s="26"/>
    </row>
    <row r="110" spans="1:1">
      <c r="A110" s="26"/>
    </row>
    <row r="111" spans="1:1">
      <c r="A111" s="26"/>
    </row>
    <row r="112" spans="1:1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26"/>
    </row>
    <row r="163" spans="1:1">
      <c r="A163" s="26"/>
    </row>
    <row r="164" spans="1:1">
      <c r="A164" s="26"/>
    </row>
    <row r="165" spans="1:1">
      <c r="A165" s="26"/>
    </row>
    <row r="166" spans="1:1">
      <c r="A166" s="26"/>
    </row>
    <row r="167" spans="1:1">
      <c r="A167" s="26"/>
    </row>
    <row r="168" spans="1:1">
      <c r="A168" s="26"/>
    </row>
    <row r="169" spans="1:1">
      <c r="A169" s="26"/>
    </row>
    <row r="170" spans="1:1">
      <c r="A170" s="26"/>
    </row>
    <row r="171" spans="1:1">
      <c r="A171" s="26"/>
    </row>
    <row r="172" spans="1:1">
      <c r="A172" s="26"/>
    </row>
    <row r="173" spans="1:1">
      <c r="A173" s="26"/>
    </row>
    <row r="174" spans="1:1">
      <c r="A174" s="26"/>
    </row>
    <row r="175" spans="1:1">
      <c r="A175" s="26"/>
    </row>
    <row r="176" spans="1:1">
      <c r="A176" s="26"/>
    </row>
    <row r="177" spans="1:1">
      <c r="A177" s="26"/>
    </row>
    <row r="178" spans="1:1">
      <c r="A178" s="26"/>
    </row>
    <row r="179" spans="1:1">
      <c r="A179" s="26"/>
    </row>
    <row r="180" spans="1:1">
      <c r="A180" s="26"/>
    </row>
    <row r="181" spans="1:1">
      <c r="A181" s="26"/>
    </row>
    <row r="182" spans="1:1">
      <c r="A182" s="26"/>
    </row>
    <row r="183" spans="1:1">
      <c r="A183" s="26"/>
    </row>
    <row r="184" spans="1:1">
      <c r="A184" s="26"/>
    </row>
    <row r="185" spans="1:1">
      <c r="A185" s="26"/>
    </row>
    <row r="186" spans="1:1">
      <c r="A186" s="26"/>
    </row>
    <row r="187" spans="1:1">
      <c r="A187" s="26"/>
    </row>
    <row r="188" spans="1:1">
      <c r="A188" s="26"/>
    </row>
    <row r="189" spans="1:1">
      <c r="A189" s="26"/>
    </row>
    <row r="190" spans="1:1">
      <c r="A190" s="26"/>
    </row>
    <row r="191" spans="1:1">
      <c r="A191" s="26"/>
    </row>
    <row r="192" spans="1:1">
      <c r="A192" s="26"/>
    </row>
    <row r="193" spans="1:1">
      <c r="A193" s="26"/>
    </row>
    <row r="194" spans="1:1">
      <c r="A194" s="26"/>
    </row>
    <row r="195" spans="1:1">
      <c r="A195" s="26"/>
    </row>
    <row r="196" spans="1:1">
      <c r="A196" s="26"/>
    </row>
    <row r="197" spans="1:1">
      <c r="A197" s="26"/>
    </row>
    <row r="198" spans="1:1">
      <c r="A198" s="26"/>
    </row>
    <row r="199" spans="1:1">
      <c r="A199" s="26"/>
    </row>
    <row r="200" spans="1:1">
      <c r="A200" s="26"/>
    </row>
    <row r="201" spans="1:1">
      <c r="A201" s="26"/>
    </row>
    <row r="202" spans="1:1">
      <c r="A202" s="26"/>
    </row>
    <row r="203" spans="1:1">
      <c r="A203" s="26"/>
    </row>
    <row r="204" spans="1:1">
      <c r="A204" s="26"/>
    </row>
    <row r="205" spans="1:1">
      <c r="A205" s="26"/>
    </row>
    <row r="206" spans="1:1">
      <c r="A206" s="26"/>
    </row>
    <row r="207" spans="1:1">
      <c r="A207" s="26"/>
    </row>
    <row r="208" spans="1:1">
      <c r="A208" s="26"/>
    </row>
    <row r="209" spans="1:1">
      <c r="A209" s="26"/>
    </row>
    <row r="210" spans="1:1">
      <c r="A210" s="26"/>
    </row>
    <row r="211" spans="1:1">
      <c r="A211" s="26"/>
    </row>
    <row r="212" spans="1:1">
      <c r="A212" s="26"/>
    </row>
    <row r="213" spans="1:1">
      <c r="A213" s="26"/>
    </row>
    <row r="214" spans="1:1">
      <c r="A214" s="26"/>
    </row>
    <row r="215" spans="1:1">
      <c r="A215" s="26"/>
    </row>
    <row r="216" spans="1:1">
      <c r="A216" s="26"/>
    </row>
    <row r="217" spans="1:1">
      <c r="A217" s="26"/>
    </row>
    <row r="218" spans="1:1">
      <c r="A218" s="26"/>
    </row>
    <row r="219" spans="1:1">
      <c r="A219" s="26"/>
    </row>
    <row r="220" spans="1:1">
      <c r="A220" s="26"/>
    </row>
    <row r="221" spans="1:1">
      <c r="A221" s="26"/>
    </row>
    <row r="222" spans="1:1">
      <c r="A222" s="26"/>
    </row>
    <row r="223" spans="1:1">
      <c r="A223" s="26"/>
    </row>
    <row r="224" spans="1:1">
      <c r="A224" s="26"/>
    </row>
    <row r="225" spans="1:1">
      <c r="A225" s="26"/>
    </row>
    <row r="226" spans="1:1">
      <c r="A226" s="26"/>
    </row>
    <row r="227" spans="1:1">
      <c r="A227" s="26"/>
    </row>
    <row r="228" spans="1:1">
      <c r="A228" s="26"/>
    </row>
    <row r="229" spans="1:1">
      <c r="A229" s="26"/>
    </row>
    <row r="230" spans="1:1">
      <c r="A230" s="26"/>
    </row>
    <row r="231" spans="1:1">
      <c r="A231" s="26"/>
    </row>
    <row r="232" spans="1:1">
      <c r="A232" s="26"/>
    </row>
    <row r="233" spans="1:1">
      <c r="A233" s="26"/>
    </row>
    <row r="234" spans="1:1">
      <c r="A234" s="26"/>
    </row>
    <row r="235" spans="1:1">
      <c r="A235" s="26"/>
    </row>
    <row r="236" spans="1:1">
      <c r="A236" s="26"/>
    </row>
    <row r="237" spans="1:1">
      <c r="A237" s="26"/>
    </row>
    <row r="238" spans="1:1">
      <c r="A238" s="26"/>
    </row>
    <row r="239" spans="1:1">
      <c r="A239" s="26"/>
    </row>
    <row r="240" spans="1:1">
      <c r="A240" s="26"/>
    </row>
    <row r="241" spans="1:1">
      <c r="A241" s="26"/>
    </row>
    <row r="242" spans="1:1">
      <c r="A242" s="26"/>
    </row>
    <row r="243" spans="1:1">
      <c r="A243" s="26"/>
    </row>
    <row r="244" spans="1:1">
      <c r="A244" s="26"/>
    </row>
    <row r="245" spans="1:1">
      <c r="A245" s="26"/>
    </row>
    <row r="246" spans="1:1">
      <c r="A246" s="26"/>
    </row>
    <row r="247" spans="1:1">
      <c r="A247" s="26"/>
    </row>
    <row r="248" spans="1:1">
      <c r="A248" s="26"/>
    </row>
    <row r="249" spans="1:1">
      <c r="A249" s="26"/>
    </row>
    <row r="250" spans="1:1">
      <c r="A250" s="26"/>
    </row>
    <row r="251" spans="1:1">
      <c r="A251" s="26"/>
    </row>
    <row r="252" spans="1:1">
      <c r="A252" s="26"/>
    </row>
    <row r="253" spans="1:1">
      <c r="A253" s="26"/>
    </row>
    <row r="254" spans="1:1">
      <c r="A254" s="26"/>
    </row>
    <row r="255" spans="1:1">
      <c r="A255" s="26"/>
    </row>
    <row r="256" spans="1:1">
      <c r="A256" s="26"/>
    </row>
    <row r="257" spans="1:1">
      <c r="A257" s="26"/>
    </row>
    <row r="258" spans="1:1">
      <c r="A258" s="26"/>
    </row>
    <row r="259" spans="1:1">
      <c r="A259" s="26"/>
    </row>
    <row r="260" spans="1:1">
      <c r="A260" s="26"/>
    </row>
    <row r="261" spans="1:1">
      <c r="A261" s="26"/>
    </row>
    <row r="262" spans="1:1">
      <c r="A262" s="26"/>
    </row>
    <row r="263" spans="1:1">
      <c r="A263" s="26"/>
    </row>
    <row r="264" spans="1:1">
      <c r="A264" s="26"/>
    </row>
    <row r="265" spans="1:1">
      <c r="A265" s="26"/>
    </row>
    <row r="266" spans="1:1">
      <c r="A266" s="26"/>
    </row>
    <row r="267" spans="1:1">
      <c r="A267" s="26"/>
    </row>
    <row r="268" spans="1:1">
      <c r="A268" s="26"/>
    </row>
    <row r="269" spans="1:1">
      <c r="A269" s="26"/>
    </row>
    <row r="270" spans="1:1">
      <c r="A270" s="26"/>
    </row>
    <row r="271" spans="1:1">
      <c r="A271" s="26"/>
    </row>
    <row r="272" spans="1:1">
      <c r="A272" s="26"/>
    </row>
    <row r="273" spans="1:1">
      <c r="A273" s="26"/>
    </row>
    <row r="274" spans="1:1">
      <c r="A274" s="26"/>
    </row>
    <row r="275" spans="1:1">
      <c r="A275" s="26"/>
    </row>
    <row r="276" spans="1:1">
      <c r="A276" s="26"/>
    </row>
    <row r="277" spans="1:1">
      <c r="A277" s="26"/>
    </row>
    <row r="278" spans="1:1">
      <c r="A278" s="26"/>
    </row>
    <row r="279" spans="1:1">
      <c r="A279" s="26"/>
    </row>
    <row r="280" spans="1:1">
      <c r="A280" s="26"/>
    </row>
    <row r="281" spans="1:1">
      <c r="A281" s="26"/>
    </row>
    <row r="282" spans="1:1">
      <c r="A282" s="26"/>
    </row>
    <row r="283" spans="1:1">
      <c r="A283" s="26"/>
    </row>
    <row r="284" spans="1:1">
      <c r="A284" s="26"/>
    </row>
    <row r="285" spans="1:1">
      <c r="A285" s="26"/>
    </row>
    <row r="286" spans="1:1">
      <c r="A286" s="26"/>
    </row>
    <row r="287" spans="1:1">
      <c r="A287" s="26"/>
    </row>
    <row r="288" spans="1:1">
      <c r="A288" s="26"/>
    </row>
    <row r="289" spans="1:1">
      <c r="A289" s="26"/>
    </row>
    <row r="290" spans="1:1">
      <c r="A290" s="26"/>
    </row>
    <row r="291" spans="1:1">
      <c r="A291" s="26"/>
    </row>
    <row r="292" spans="1:1">
      <c r="A292" s="26"/>
    </row>
    <row r="293" spans="1:1">
      <c r="A293" s="26"/>
    </row>
    <row r="294" spans="1:1">
      <c r="A294" s="26"/>
    </row>
    <row r="295" spans="1:1">
      <c r="A295" s="26"/>
    </row>
    <row r="296" spans="1:1">
      <c r="A296" s="26"/>
    </row>
    <row r="297" spans="1:1">
      <c r="A297" s="26"/>
    </row>
    <row r="298" spans="1:1">
      <c r="A298" s="26"/>
    </row>
    <row r="299" spans="1:1">
      <c r="A299" s="26"/>
    </row>
    <row r="300" spans="1:1">
      <c r="A300" s="26"/>
    </row>
    <row r="301" spans="1:1">
      <c r="A301" s="26"/>
    </row>
    <row r="302" spans="1:1">
      <c r="A302" s="26"/>
    </row>
    <row r="303" spans="1:1">
      <c r="A303" s="26"/>
    </row>
    <row r="304" spans="1:1">
      <c r="A304" s="26"/>
    </row>
    <row r="305" spans="1:1">
      <c r="A305" s="26"/>
    </row>
    <row r="306" spans="1:1">
      <c r="A306" s="26"/>
    </row>
    <row r="307" spans="1:1">
      <c r="A307" s="26"/>
    </row>
    <row r="308" spans="1:1">
      <c r="A308" s="26"/>
    </row>
    <row r="309" spans="1:1">
      <c r="A309" s="26"/>
    </row>
    <row r="310" spans="1:1">
      <c r="A310" s="26"/>
    </row>
    <row r="311" spans="1:1">
      <c r="A311" s="26"/>
    </row>
    <row r="312" spans="1:1">
      <c r="A312" s="26"/>
    </row>
    <row r="313" spans="1:1">
      <c r="A313" s="26"/>
    </row>
    <row r="314" spans="1:1">
      <c r="A314" s="26"/>
    </row>
    <row r="315" spans="1:1">
      <c r="A315" s="26"/>
    </row>
    <row r="316" spans="1:1">
      <c r="A316" s="26"/>
    </row>
    <row r="317" spans="1:1">
      <c r="A317" s="26"/>
    </row>
    <row r="318" spans="1:1">
      <c r="A318" s="26"/>
    </row>
    <row r="319" spans="1:1">
      <c r="A319" s="26"/>
    </row>
    <row r="320" spans="1:1">
      <c r="A320" s="26"/>
    </row>
    <row r="321" spans="1:1">
      <c r="A321" s="26"/>
    </row>
    <row r="322" spans="1:1">
      <c r="A322" s="26"/>
    </row>
    <row r="323" spans="1:1">
      <c r="A323" s="26"/>
    </row>
    <row r="324" spans="1:1">
      <c r="A324" s="26"/>
    </row>
    <row r="325" spans="1:1">
      <c r="A325" s="26"/>
    </row>
    <row r="326" spans="1:1">
      <c r="A326" s="26"/>
    </row>
    <row r="327" spans="1:1">
      <c r="A327" s="26"/>
    </row>
    <row r="328" spans="1:1">
      <c r="A328" s="26"/>
    </row>
    <row r="329" spans="1:1">
      <c r="A329" s="26"/>
    </row>
    <row r="330" spans="1:1">
      <c r="A330" s="26"/>
    </row>
    <row r="331" spans="1:1">
      <c r="A331" s="26"/>
    </row>
    <row r="332" spans="1:1">
      <c r="A332" s="26"/>
    </row>
    <row r="333" spans="1:1">
      <c r="A333" s="26"/>
    </row>
    <row r="334" spans="1:1">
      <c r="A334" s="26"/>
    </row>
    <row r="335" spans="1:1">
      <c r="A335" s="26"/>
    </row>
    <row r="336" spans="1:1">
      <c r="A336" s="26"/>
    </row>
    <row r="337" spans="1:1">
      <c r="A337" s="26"/>
    </row>
    <row r="338" spans="1:1">
      <c r="A338" s="26"/>
    </row>
    <row r="339" spans="1:1">
      <c r="A339" s="26"/>
    </row>
    <row r="340" spans="1:1">
      <c r="A340" s="26"/>
    </row>
    <row r="341" spans="1:1">
      <c r="A341" s="26"/>
    </row>
    <row r="342" spans="1:1">
      <c r="A342" s="26"/>
    </row>
    <row r="343" spans="1:1">
      <c r="A343" s="26"/>
    </row>
    <row r="344" spans="1:1">
      <c r="A344" s="26"/>
    </row>
    <row r="345" spans="1:1">
      <c r="A345" s="26"/>
    </row>
    <row r="346" spans="1:1">
      <c r="A346" s="26"/>
    </row>
    <row r="347" spans="1:1">
      <c r="A347" s="26"/>
    </row>
    <row r="348" spans="1:1">
      <c r="A348" s="26"/>
    </row>
    <row r="349" spans="1:1">
      <c r="A349" s="26"/>
    </row>
    <row r="350" spans="1:1">
      <c r="A350" s="26"/>
    </row>
    <row r="351" spans="1:1">
      <c r="A351" s="26"/>
    </row>
    <row r="352" spans="1:1">
      <c r="A352" s="26"/>
    </row>
    <row r="353" spans="1:1">
      <c r="A353" s="26"/>
    </row>
    <row r="354" spans="1:1">
      <c r="A354" s="26"/>
    </row>
    <row r="355" spans="1:1">
      <c r="A355" s="26"/>
    </row>
    <row r="356" spans="1:1">
      <c r="A356" s="26"/>
    </row>
    <row r="357" spans="1:1">
      <c r="A357" s="26"/>
    </row>
    <row r="358" spans="1:1">
      <c r="A358" s="26"/>
    </row>
    <row r="359" spans="1:1">
      <c r="A359" s="26"/>
    </row>
    <row r="360" spans="1:1">
      <c r="A360" s="26"/>
    </row>
    <row r="361" spans="1:1">
      <c r="A361" s="26"/>
    </row>
    <row r="362" spans="1:1">
      <c r="A362" s="26"/>
    </row>
    <row r="363" spans="1:1">
      <c r="A363" s="26"/>
    </row>
    <row r="364" spans="1:1">
      <c r="A364" s="26"/>
    </row>
    <row r="365" spans="1:1">
      <c r="A365" s="26"/>
    </row>
    <row r="366" spans="1:1">
      <c r="A366" s="26"/>
    </row>
    <row r="367" spans="1:1">
      <c r="A367" s="26"/>
    </row>
    <row r="368" spans="1:1">
      <c r="A368" s="26"/>
    </row>
    <row r="369" spans="1:1">
      <c r="A369" s="26"/>
    </row>
    <row r="370" spans="1:1">
      <c r="A370" s="26"/>
    </row>
    <row r="371" spans="1:1">
      <c r="A371" s="26"/>
    </row>
    <row r="372" spans="1:1">
      <c r="A372" s="26"/>
    </row>
    <row r="373" spans="1:1">
      <c r="A373" s="26"/>
    </row>
    <row r="374" spans="1:1">
      <c r="A374" s="26"/>
    </row>
    <row r="375" spans="1:1">
      <c r="A375" s="26"/>
    </row>
    <row r="376" spans="1:1">
      <c r="A376" s="26"/>
    </row>
    <row r="377" spans="1:1">
      <c r="A377" s="26"/>
    </row>
    <row r="378" spans="1:1">
      <c r="A378" s="26"/>
    </row>
    <row r="379" spans="1:1">
      <c r="A379" s="26"/>
    </row>
    <row r="380" spans="1:1">
      <c r="A380" s="26"/>
    </row>
    <row r="381" spans="1:1">
      <c r="A381" s="26"/>
    </row>
    <row r="382" spans="1:1">
      <c r="A382" s="26"/>
    </row>
    <row r="383" spans="1:1">
      <c r="A383" s="26"/>
    </row>
    <row r="384" spans="1:1">
      <c r="A384" s="26"/>
    </row>
    <row r="385" spans="1:1">
      <c r="A385" s="26"/>
    </row>
    <row r="386" spans="1:1">
      <c r="A386" s="26"/>
    </row>
    <row r="387" spans="1:1">
      <c r="A387" s="26"/>
    </row>
    <row r="388" spans="1:1">
      <c r="A388" s="26"/>
    </row>
    <row r="389" spans="1:1">
      <c r="A389" s="26"/>
    </row>
    <row r="390" spans="1:1">
      <c r="A390" s="26"/>
    </row>
    <row r="391" spans="1:1">
      <c r="A391" s="26"/>
    </row>
    <row r="392" spans="1:1">
      <c r="A392" s="26"/>
    </row>
    <row r="393" spans="1:1">
      <c r="A393" s="26"/>
    </row>
    <row r="394" spans="1:1">
      <c r="A394" s="26"/>
    </row>
    <row r="395" spans="1:1">
      <c r="A395" s="26"/>
    </row>
    <row r="396" spans="1:1">
      <c r="A396" s="26"/>
    </row>
    <row r="397" spans="1:1">
      <c r="A397" s="26"/>
    </row>
    <row r="398" spans="1:1">
      <c r="A398" s="26"/>
    </row>
    <row r="399" spans="1:1">
      <c r="A399" s="26"/>
    </row>
    <row r="400" spans="1:1">
      <c r="A400" s="26"/>
    </row>
    <row r="401" spans="1:1">
      <c r="A401" s="26"/>
    </row>
    <row r="402" spans="1:1">
      <c r="A402" s="26"/>
    </row>
    <row r="403" spans="1:1">
      <c r="A403" s="26"/>
    </row>
    <row r="404" spans="1:1">
      <c r="A404" s="26"/>
    </row>
    <row r="405" spans="1:1">
      <c r="A405" s="26"/>
    </row>
    <row r="406" spans="1:1">
      <c r="A406" s="26"/>
    </row>
    <row r="407" spans="1:1">
      <c r="A407" s="26"/>
    </row>
    <row r="408" spans="1:1">
      <c r="A408" s="26"/>
    </row>
    <row r="409" spans="1:1">
      <c r="A409" s="26"/>
    </row>
    <row r="410" spans="1:1">
      <c r="A410" s="26"/>
    </row>
    <row r="411" spans="1:1">
      <c r="A411" s="26"/>
    </row>
    <row r="412" spans="1:1">
      <c r="A412" s="26"/>
    </row>
    <row r="413" spans="1:1">
      <c r="A413" s="26"/>
    </row>
    <row r="414" spans="1:1">
      <c r="A414" s="26"/>
    </row>
    <row r="415" spans="1:1">
      <c r="A415" s="26"/>
    </row>
    <row r="416" spans="1:1">
      <c r="A416" s="26"/>
    </row>
    <row r="417" spans="1:1">
      <c r="A417" s="26"/>
    </row>
    <row r="418" spans="1:1">
      <c r="A418" s="26"/>
    </row>
  </sheetData>
  <sheetProtection sheet="1" objects="1" scenarios="1"/>
  <mergeCells count="70">
    <mergeCell ref="C88:E88"/>
    <mergeCell ref="C89:E89"/>
    <mergeCell ref="C90:E90"/>
    <mergeCell ref="C82:E82"/>
    <mergeCell ref="C83:E83"/>
    <mergeCell ref="C84:E84"/>
    <mergeCell ref="C85:E85"/>
    <mergeCell ref="C86:E86"/>
    <mergeCell ref="C87:E87"/>
    <mergeCell ref="C81:E81"/>
    <mergeCell ref="C67:E67"/>
    <mergeCell ref="C68:E68"/>
    <mergeCell ref="C69:E69"/>
    <mergeCell ref="C70:E70"/>
    <mergeCell ref="C71:E71"/>
    <mergeCell ref="C75:E75"/>
    <mergeCell ref="C76:E76"/>
    <mergeCell ref="C77:E77"/>
    <mergeCell ref="C78:E78"/>
    <mergeCell ref="C79:E79"/>
    <mergeCell ref="C80:E80"/>
    <mergeCell ref="C66:E66"/>
    <mergeCell ref="B54:D54"/>
    <mergeCell ref="H54:J54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B51:D51"/>
    <mergeCell ref="H51:J51"/>
    <mergeCell ref="B52:D52"/>
    <mergeCell ref="H52:J52"/>
    <mergeCell ref="B53:D53"/>
    <mergeCell ref="H53:J53"/>
    <mergeCell ref="B48:D48"/>
    <mergeCell ref="H48:J48"/>
    <mergeCell ref="B49:D49"/>
    <mergeCell ref="H49:J49"/>
    <mergeCell ref="B50:D50"/>
    <mergeCell ref="H50:J50"/>
    <mergeCell ref="B45:D45"/>
    <mergeCell ref="H45:J45"/>
    <mergeCell ref="B46:D46"/>
    <mergeCell ref="H46:J46"/>
    <mergeCell ref="B47:D47"/>
    <mergeCell ref="H47:J47"/>
    <mergeCell ref="V4:W4"/>
    <mergeCell ref="X4:Y4"/>
    <mergeCell ref="Z4:AB4"/>
    <mergeCell ref="B43:D43"/>
    <mergeCell ref="H43:J43"/>
    <mergeCell ref="P4:Q4"/>
    <mergeCell ref="R4:S4"/>
    <mergeCell ref="T4:U4"/>
    <mergeCell ref="B44:D44"/>
    <mergeCell ref="H44:J44"/>
    <mergeCell ref="J4:K4"/>
    <mergeCell ref="L4:M4"/>
    <mergeCell ref="N4:O4"/>
    <mergeCell ref="H4:I4"/>
    <mergeCell ref="B2:C2"/>
    <mergeCell ref="D2:F2"/>
    <mergeCell ref="B4:C4"/>
    <mergeCell ref="D4:E4"/>
    <mergeCell ref="F4:G4"/>
  </mergeCells>
  <conditionalFormatting sqref="D5:E33 H5:I34 L5:M34 R5:S34 V5:W34 B5:C35 F5:G35 J5:K35 N5:Q35 T5:U35 X5:Y35">
    <cfRule type="expression" dxfId="2" priority="1" stopIfTrue="1">
      <formula>OR(EXACT(B5,$B$57:$B$71))</formula>
    </cfRule>
    <cfRule type="expression" dxfId="1" priority="2" stopIfTrue="1">
      <formula>OR((WEEKDAY(B5,2)=7),WEEKDAY(B5,2)=6)</formula>
    </cfRule>
    <cfRule type="expression" dxfId="0" priority="3" stopIfTrue="1">
      <formula>OR(WEEKDAY(B5,2)&lt;6)</formula>
    </cfRule>
  </conditionalFormatting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  <rowBreaks count="1" manualBreakCount="1">
    <brk id="37" max="27" man="1"/>
  </rowBreaks>
  <colBreaks count="1" manualBreakCount="1">
    <brk id="2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9"/>
  <sheetViews>
    <sheetView zoomScaleNormal="100" zoomScaleSheetLayoutView="115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6" width="11.42578125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8.5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 t="shared" ref="F18:F48" si="0">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si="0"/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20.25" customHeight="1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customHeight="1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90</v>
      </c>
      <c r="L50" s="30"/>
      <c r="M50" s="30"/>
      <c r="N50" s="30"/>
      <c r="O50" s="30"/>
      <c r="P50" s="63">
        <v>42614</v>
      </c>
    </row>
    <row r="51" spans="2:16" s="31" customFormat="1" ht="13.5" customHeigh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K51:L51"/>
    <mergeCell ref="K41:L41"/>
    <mergeCell ref="K42:L42"/>
    <mergeCell ref="K43:L43"/>
    <mergeCell ref="K45:L45"/>
    <mergeCell ref="K46:L46"/>
    <mergeCell ref="K47:L47"/>
    <mergeCell ref="K44:L44"/>
    <mergeCell ref="K36:L36"/>
    <mergeCell ref="K37:L37"/>
    <mergeCell ref="K48:L48"/>
    <mergeCell ref="K38:L38"/>
    <mergeCell ref="K39:L39"/>
    <mergeCell ref="K40:L40"/>
    <mergeCell ref="K29:L29"/>
    <mergeCell ref="K30:L30"/>
    <mergeCell ref="K31:L31"/>
    <mergeCell ref="K34:L34"/>
    <mergeCell ref="K35:L35"/>
    <mergeCell ref="K24:L24"/>
    <mergeCell ref="K25:L25"/>
    <mergeCell ref="K26:L26"/>
    <mergeCell ref="K27:L27"/>
    <mergeCell ref="K28:L28"/>
    <mergeCell ref="K33:L33"/>
    <mergeCell ref="K20:L20"/>
    <mergeCell ref="C12:H12"/>
    <mergeCell ref="I12:J12"/>
    <mergeCell ref="K12:L12"/>
    <mergeCell ref="G13:G16"/>
    <mergeCell ref="H13:H16"/>
    <mergeCell ref="I13:I16"/>
    <mergeCell ref="J13:J16"/>
    <mergeCell ref="K13:L16"/>
    <mergeCell ref="K18:L18"/>
    <mergeCell ref="K19:L19"/>
    <mergeCell ref="K32:L32"/>
    <mergeCell ref="K21:L21"/>
    <mergeCell ref="K22:L22"/>
    <mergeCell ref="K23:L23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B9:C10"/>
    <mergeCell ref="L9:L10"/>
    <mergeCell ref="J10:K10"/>
    <mergeCell ref="D6:H7"/>
    <mergeCell ref="L6:L7"/>
    <mergeCell ref="J7:K7"/>
    <mergeCell ref="D9:H10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50" min="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9"/>
  <sheetViews>
    <sheetView tabSelected="1" zoomScale="130" zoomScaleNormal="130" zoomScaleSheetLayoutView="130" workbookViewId="0">
      <selection activeCell="R2" sqref="R2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>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ref="F19:F48" si="0">IF(D19&lt;C19,N19-C19+D19,D19-C19)-E19</f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K33:L33"/>
    <mergeCell ref="K34:L34"/>
    <mergeCell ref="K35:L35"/>
    <mergeCell ref="K41:L41"/>
    <mergeCell ref="K21:L21"/>
    <mergeCell ref="K32:L32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D6:H7"/>
    <mergeCell ref="L6:L7"/>
    <mergeCell ref="J7:K7"/>
    <mergeCell ref="B1:L1"/>
    <mergeCell ref="B2:L2"/>
    <mergeCell ref="D3:H4"/>
    <mergeCell ref="L3:L4"/>
    <mergeCell ref="J4:K4"/>
    <mergeCell ref="L9:L10"/>
    <mergeCell ref="J10:K10"/>
    <mergeCell ref="C12:H12"/>
    <mergeCell ref="I12:J12"/>
    <mergeCell ref="K12:L12"/>
    <mergeCell ref="D9:H10"/>
    <mergeCell ref="B9:C10"/>
    <mergeCell ref="K18:L18"/>
    <mergeCell ref="K19:L19"/>
    <mergeCell ref="K20:L20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K13:L16"/>
    <mergeCell ref="K48:L48"/>
    <mergeCell ref="K51:L51"/>
    <mergeCell ref="K36:L36"/>
    <mergeCell ref="K37:L37"/>
    <mergeCell ref="K38:L38"/>
    <mergeCell ref="K39:L39"/>
    <mergeCell ref="K40:L40"/>
    <mergeCell ref="K43:L43"/>
    <mergeCell ref="K44:L44"/>
    <mergeCell ref="K47:L47"/>
    <mergeCell ref="K45:L45"/>
    <mergeCell ref="K46:L46"/>
    <mergeCell ref="K42:L42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49"/>
  <sheetViews>
    <sheetView zoomScaleNormal="100" zoomScaleSheetLayoutView="130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>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ref="F19:F48" si="0">IF(D19&lt;C19,N19-C19+D19,D19-C19)-E19</f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C12:H12"/>
    <mergeCell ref="I12:J12"/>
    <mergeCell ref="K42:L42"/>
    <mergeCell ref="K26:L26"/>
    <mergeCell ref="K27:L27"/>
    <mergeCell ref="K40:L40"/>
    <mergeCell ref="K29:L29"/>
    <mergeCell ref="K30:L30"/>
    <mergeCell ref="K31:L31"/>
    <mergeCell ref="K32:L32"/>
    <mergeCell ref="K33:L33"/>
    <mergeCell ref="K34:L34"/>
    <mergeCell ref="K12:L12"/>
    <mergeCell ref="K20:L20"/>
    <mergeCell ref="K21:L21"/>
    <mergeCell ref="K22:L22"/>
    <mergeCell ref="D9:H10"/>
    <mergeCell ref="B9:C10"/>
    <mergeCell ref="D6:H7"/>
    <mergeCell ref="L6:L7"/>
    <mergeCell ref="J7:K7"/>
    <mergeCell ref="L9:L10"/>
    <mergeCell ref="J10:K10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K48:L48"/>
    <mergeCell ref="K51:L51"/>
    <mergeCell ref="K28:L28"/>
    <mergeCell ref="K47:L47"/>
    <mergeCell ref="K45:L45"/>
    <mergeCell ref="K46:L46"/>
    <mergeCell ref="K36:L36"/>
    <mergeCell ref="K37:L37"/>
    <mergeCell ref="K38:L38"/>
    <mergeCell ref="K39:L39"/>
    <mergeCell ref="K41:L41"/>
    <mergeCell ref="G13:G16"/>
    <mergeCell ref="H13:H16"/>
    <mergeCell ref="I13:I16"/>
    <mergeCell ref="J13:J16"/>
    <mergeCell ref="K13:L16"/>
    <mergeCell ref="K18:L18"/>
    <mergeCell ref="K24:L24"/>
    <mergeCell ref="K35:L35"/>
    <mergeCell ref="K43:L43"/>
    <mergeCell ref="K44:L44"/>
    <mergeCell ref="K23:L23"/>
    <mergeCell ref="K19:L19"/>
    <mergeCell ref="K25:L25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9"/>
  <sheetViews>
    <sheetView zoomScaleNormal="100" zoomScaleSheetLayoutView="130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>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ref="F19:F48" si="0">IF(D19&lt;C19,N19-C19+D19,D19-C19)-E19</f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C12:H12"/>
    <mergeCell ref="I12:J12"/>
    <mergeCell ref="K42:L42"/>
    <mergeCell ref="K26:L26"/>
    <mergeCell ref="K27:L27"/>
    <mergeCell ref="K40:L40"/>
    <mergeCell ref="K29:L29"/>
    <mergeCell ref="K30:L30"/>
    <mergeCell ref="K31:L31"/>
    <mergeCell ref="K32:L32"/>
    <mergeCell ref="K33:L33"/>
    <mergeCell ref="K34:L34"/>
    <mergeCell ref="K12:L12"/>
    <mergeCell ref="K20:L20"/>
    <mergeCell ref="K21:L21"/>
    <mergeCell ref="K22:L22"/>
    <mergeCell ref="D9:H10"/>
    <mergeCell ref="B9:C10"/>
    <mergeCell ref="D6:H7"/>
    <mergeCell ref="L6:L7"/>
    <mergeCell ref="J7:K7"/>
    <mergeCell ref="L9:L10"/>
    <mergeCell ref="J10:K10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K48:L48"/>
    <mergeCell ref="K51:L51"/>
    <mergeCell ref="K28:L28"/>
    <mergeCell ref="K47:L47"/>
    <mergeCell ref="K45:L45"/>
    <mergeCell ref="K46:L46"/>
    <mergeCell ref="K36:L36"/>
    <mergeCell ref="K37:L37"/>
    <mergeCell ref="K38:L38"/>
    <mergeCell ref="K39:L39"/>
    <mergeCell ref="K41:L41"/>
    <mergeCell ref="G13:G16"/>
    <mergeCell ref="H13:H16"/>
    <mergeCell ref="I13:I16"/>
    <mergeCell ref="J13:J16"/>
    <mergeCell ref="K13:L16"/>
    <mergeCell ref="K18:L18"/>
    <mergeCell ref="K24:L24"/>
    <mergeCell ref="K35:L35"/>
    <mergeCell ref="K43:L43"/>
    <mergeCell ref="K44:L44"/>
    <mergeCell ref="K23:L23"/>
    <mergeCell ref="K19:L19"/>
    <mergeCell ref="K25:L25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49"/>
  <sheetViews>
    <sheetView zoomScaleNormal="100" zoomScaleSheetLayoutView="130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44"/>
    </row>
    <row r="8" spans="1:16" ht="12.75" customHeight="1">
      <c r="B8" s="29"/>
      <c r="D8" s="32"/>
      <c r="E8" s="32"/>
      <c r="F8" s="32"/>
      <c r="G8" s="32"/>
      <c r="H8" s="32"/>
      <c r="K8" s="79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 t="shared" ref="F18:F48" si="0" xml:space="preserve"> 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si="0"/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C12:H12"/>
    <mergeCell ref="I12:J12"/>
    <mergeCell ref="K42:L42"/>
    <mergeCell ref="K26:L26"/>
    <mergeCell ref="K27:L27"/>
    <mergeCell ref="K40:L40"/>
    <mergeCell ref="K29:L29"/>
    <mergeCell ref="K30:L30"/>
    <mergeCell ref="K31:L31"/>
    <mergeCell ref="K32:L32"/>
    <mergeCell ref="K33:L33"/>
    <mergeCell ref="K34:L34"/>
    <mergeCell ref="K12:L12"/>
    <mergeCell ref="K20:L20"/>
    <mergeCell ref="K21:L21"/>
    <mergeCell ref="K22:L22"/>
    <mergeCell ref="D9:H10"/>
    <mergeCell ref="B9:C10"/>
    <mergeCell ref="D6:H7"/>
    <mergeCell ref="L6:L7"/>
    <mergeCell ref="J7:K7"/>
    <mergeCell ref="L9:L10"/>
    <mergeCell ref="J10:K10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K48:L48"/>
    <mergeCell ref="K51:L51"/>
    <mergeCell ref="K28:L28"/>
    <mergeCell ref="K47:L47"/>
    <mergeCell ref="K45:L45"/>
    <mergeCell ref="K46:L46"/>
    <mergeCell ref="K36:L36"/>
    <mergeCell ref="K37:L37"/>
    <mergeCell ref="K38:L38"/>
    <mergeCell ref="K39:L39"/>
    <mergeCell ref="K41:L41"/>
    <mergeCell ref="G13:G16"/>
    <mergeCell ref="H13:H16"/>
    <mergeCell ref="I13:I16"/>
    <mergeCell ref="J13:J16"/>
    <mergeCell ref="K13:L16"/>
    <mergeCell ref="K18:L18"/>
    <mergeCell ref="K24:L24"/>
    <mergeCell ref="K35:L35"/>
    <mergeCell ref="K43:L43"/>
    <mergeCell ref="K44:L44"/>
    <mergeCell ref="K23:L23"/>
    <mergeCell ref="K19:L19"/>
    <mergeCell ref="K25:L25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49"/>
  <sheetViews>
    <sheetView zoomScaleNormal="100" zoomScaleSheetLayoutView="130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>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ref="F19:F48" si="0">IF(D19&lt;C19,N19-C19+D19,D19-C19)-E19</f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C12:H12"/>
    <mergeCell ref="I12:J12"/>
    <mergeCell ref="K42:L42"/>
    <mergeCell ref="K26:L26"/>
    <mergeCell ref="K27:L27"/>
    <mergeCell ref="K40:L40"/>
    <mergeCell ref="K29:L29"/>
    <mergeCell ref="K30:L30"/>
    <mergeCell ref="K31:L31"/>
    <mergeCell ref="K32:L32"/>
    <mergeCell ref="K33:L33"/>
    <mergeCell ref="K34:L34"/>
    <mergeCell ref="K12:L12"/>
    <mergeCell ref="K20:L20"/>
    <mergeCell ref="K21:L21"/>
    <mergeCell ref="K22:L22"/>
    <mergeCell ref="D9:H10"/>
    <mergeCell ref="B9:C10"/>
    <mergeCell ref="D6:H7"/>
    <mergeCell ref="L6:L7"/>
    <mergeCell ref="J7:K7"/>
    <mergeCell ref="L9:L10"/>
    <mergeCell ref="J10:K10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K48:L48"/>
    <mergeCell ref="K51:L51"/>
    <mergeCell ref="K28:L28"/>
    <mergeCell ref="K47:L47"/>
    <mergeCell ref="K45:L45"/>
    <mergeCell ref="K46:L46"/>
    <mergeCell ref="K36:L36"/>
    <mergeCell ref="K37:L37"/>
    <mergeCell ref="K38:L38"/>
    <mergeCell ref="K39:L39"/>
    <mergeCell ref="K41:L41"/>
    <mergeCell ref="G13:G16"/>
    <mergeCell ref="H13:H16"/>
    <mergeCell ref="I13:I16"/>
    <mergeCell ref="J13:J16"/>
    <mergeCell ref="K13:L16"/>
    <mergeCell ref="K18:L18"/>
    <mergeCell ref="K24:L24"/>
    <mergeCell ref="K35:L35"/>
    <mergeCell ref="K43:L43"/>
    <mergeCell ref="K44:L44"/>
    <mergeCell ref="K23:L23"/>
    <mergeCell ref="K19:L19"/>
    <mergeCell ref="K25:L25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49"/>
  <sheetViews>
    <sheetView zoomScaleNormal="100" zoomScaleSheetLayoutView="130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>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ref="F19:F48" si="0">IF(D19&lt;C19,N19-C19+D19,D19-C19)-E19</f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C12:H12"/>
    <mergeCell ref="I12:J12"/>
    <mergeCell ref="K42:L42"/>
    <mergeCell ref="K26:L26"/>
    <mergeCell ref="K27:L27"/>
    <mergeCell ref="K40:L40"/>
    <mergeCell ref="K29:L29"/>
    <mergeCell ref="K30:L30"/>
    <mergeCell ref="K31:L31"/>
    <mergeCell ref="K32:L32"/>
    <mergeCell ref="K33:L33"/>
    <mergeCell ref="K34:L34"/>
    <mergeCell ref="K12:L12"/>
    <mergeCell ref="K20:L20"/>
    <mergeCell ref="K21:L21"/>
    <mergeCell ref="K22:L22"/>
    <mergeCell ref="D9:H10"/>
    <mergeCell ref="B9:C10"/>
    <mergeCell ref="D6:H7"/>
    <mergeCell ref="L6:L7"/>
    <mergeCell ref="J7:K7"/>
    <mergeCell ref="L9:L10"/>
    <mergeCell ref="J10:K10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K48:L48"/>
    <mergeCell ref="K51:L51"/>
    <mergeCell ref="K28:L28"/>
    <mergeCell ref="K47:L47"/>
    <mergeCell ref="K45:L45"/>
    <mergeCell ref="K46:L46"/>
    <mergeCell ref="K36:L36"/>
    <mergeCell ref="K37:L37"/>
    <mergeCell ref="K38:L38"/>
    <mergeCell ref="K39:L39"/>
    <mergeCell ref="K41:L41"/>
    <mergeCell ref="G13:G16"/>
    <mergeCell ref="H13:H16"/>
    <mergeCell ref="I13:I16"/>
    <mergeCell ref="J13:J16"/>
    <mergeCell ref="K13:L16"/>
    <mergeCell ref="K18:L18"/>
    <mergeCell ref="K24:L24"/>
    <mergeCell ref="K35:L35"/>
    <mergeCell ref="K43:L43"/>
    <mergeCell ref="K44:L44"/>
    <mergeCell ref="K23:L23"/>
    <mergeCell ref="K19:L19"/>
    <mergeCell ref="K25:L25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49"/>
  <sheetViews>
    <sheetView topLeftCell="A3" zoomScaleNormal="100" zoomScaleSheetLayoutView="130" workbookViewId="0">
      <selection activeCell="S29" sqref="S29"/>
    </sheetView>
  </sheetViews>
  <sheetFormatPr baseColWidth="10" defaultColWidth="11.42578125" defaultRowHeight="12"/>
  <cols>
    <col min="1" max="1" width="2.7109375" style="30" customWidth="1"/>
    <col min="2" max="2" width="3.85546875" style="30" customWidth="1"/>
    <col min="3" max="3" width="9.85546875" style="30" customWidth="1"/>
    <col min="4" max="4" width="8" style="30" customWidth="1"/>
    <col min="5" max="5" width="7.140625" style="30" customWidth="1"/>
    <col min="6" max="6" width="9.140625" style="30" customWidth="1"/>
    <col min="7" max="7" width="8.42578125" style="30" customWidth="1"/>
    <col min="8" max="8" width="8.140625" style="30" customWidth="1"/>
    <col min="9" max="9" width="8.5703125" style="30" customWidth="1"/>
    <col min="10" max="10" width="10.42578125" style="30" customWidth="1"/>
    <col min="11" max="11" width="11.28515625" style="30" customWidth="1"/>
    <col min="12" max="12" width="17.85546875" style="30" customWidth="1"/>
    <col min="13" max="13" width="2.7109375" style="30" customWidth="1"/>
    <col min="14" max="14" width="11.42578125" style="30" hidden="1" customWidth="1"/>
    <col min="15" max="16" width="0" style="30" hidden="1" customWidth="1"/>
    <col min="17" max="16384" width="11.42578125" style="31"/>
  </cols>
  <sheetData>
    <row r="1" spans="1:16" s="28" customFormat="1" ht="22.5" customHeight="1">
      <c r="A1" s="27"/>
      <c r="B1" s="114" t="s">
        <v>28</v>
      </c>
      <c r="C1" s="115"/>
      <c r="D1" s="114"/>
      <c r="E1" s="114"/>
      <c r="F1" s="114"/>
      <c r="G1" s="114"/>
      <c r="H1" s="114"/>
      <c r="I1" s="114"/>
      <c r="J1" s="114"/>
      <c r="K1" s="114"/>
      <c r="L1" s="114"/>
      <c r="M1" s="80"/>
      <c r="N1" s="27"/>
      <c r="O1" s="27"/>
      <c r="P1" s="27"/>
    </row>
    <row r="2" spans="1:16" s="28" customFormat="1" ht="22.5" customHeight="1">
      <c r="A2" s="27"/>
      <c r="B2" s="114" t="str">
        <f>"- Stunden-Einzelnachweis -"</f>
        <v>- Stunden-Einzelnachweis -</v>
      </c>
      <c r="C2" s="115"/>
      <c r="D2" s="114"/>
      <c r="E2" s="114"/>
      <c r="F2" s="114"/>
      <c r="G2" s="114"/>
      <c r="H2" s="114"/>
      <c r="I2" s="114"/>
      <c r="J2" s="114"/>
      <c r="K2" s="114"/>
      <c r="L2" s="114"/>
      <c r="M2" s="80"/>
      <c r="N2" s="27"/>
      <c r="O2" s="27"/>
      <c r="P2" s="27"/>
    </row>
    <row r="3" spans="1:16" s="28" customFormat="1" ht="12.75" customHeight="1">
      <c r="A3" s="27"/>
      <c r="B3" s="27"/>
      <c r="C3" s="27"/>
      <c r="D3" s="116" t="str">
        <f>+Gruppennachweis!C4</f>
        <v>Mustermandant</v>
      </c>
      <c r="E3" s="117"/>
      <c r="F3" s="117"/>
      <c r="G3" s="117"/>
      <c r="H3" s="117"/>
      <c r="I3" s="27"/>
      <c r="J3" s="27"/>
      <c r="K3" s="27"/>
      <c r="L3" s="119">
        <f>+Gruppennachweis!C7</f>
        <v>12345</v>
      </c>
      <c r="M3" s="82"/>
      <c r="N3" s="27"/>
      <c r="O3" s="27"/>
      <c r="P3" s="27"/>
    </row>
    <row r="4" spans="1:16" ht="12.75" customHeight="1">
      <c r="B4" s="29" t="s">
        <v>29</v>
      </c>
      <c r="D4" s="118"/>
      <c r="E4" s="118"/>
      <c r="F4" s="118"/>
      <c r="G4" s="118"/>
      <c r="H4" s="118"/>
      <c r="J4" s="104" t="s">
        <v>30</v>
      </c>
      <c r="K4" s="105"/>
      <c r="L4" s="120"/>
      <c r="M4" s="82"/>
    </row>
    <row r="5" spans="1:16" ht="12.75" customHeight="1">
      <c r="B5" s="29"/>
      <c r="D5" s="32"/>
      <c r="E5" s="32"/>
      <c r="F5" s="32"/>
      <c r="G5" s="32"/>
      <c r="H5" s="32"/>
      <c r="K5" s="79"/>
    </row>
    <row r="6" spans="1:16" ht="12.75" customHeight="1">
      <c r="D6" s="106"/>
      <c r="E6" s="107"/>
      <c r="F6" s="107"/>
      <c r="G6" s="107"/>
      <c r="H6" s="107"/>
      <c r="L6" s="109">
        <f>+Gruppennachweis!C9</f>
        <v>43891</v>
      </c>
      <c r="M6" s="83"/>
    </row>
    <row r="7" spans="1:16" ht="12.75" customHeight="1">
      <c r="B7" s="29" t="s">
        <v>31</v>
      </c>
      <c r="D7" s="108"/>
      <c r="E7" s="108"/>
      <c r="F7" s="108"/>
      <c r="G7" s="108"/>
      <c r="H7" s="108"/>
      <c r="J7" s="104" t="s">
        <v>32</v>
      </c>
      <c r="K7" s="105"/>
      <c r="L7" s="110"/>
      <c r="M7" s="83"/>
    </row>
    <row r="8" spans="1:16" ht="12.75" customHeight="1">
      <c r="B8" s="29"/>
      <c r="D8" s="32"/>
      <c r="E8" s="32"/>
      <c r="F8" s="32"/>
      <c r="G8" s="32"/>
      <c r="H8" s="32"/>
      <c r="K8" s="79"/>
      <c r="M8" s="83"/>
    </row>
    <row r="9" spans="1:16" ht="12.75" customHeight="1">
      <c r="B9" s="100" t="s">
        <v>88</v>
      </c>
      <c r="C9" s="101"/>
      <c r="D9" s="111"/>
      <c r="E9" s="112"/>
      <c r="F9" s="112"/>
      <c r="G9" s="112"/>
      <c r="H9" s="112"/>
      <c r="L9" s="102">
        <v>0</v>
      </c>
      <c r="M9" s="83"/>
    </row>
    <row r="10" spans="1:16" ht="12.75" customHeight="1">
      <c r="B10" s="101"/>
      <c r="C10" s="101"/>
      <c r="D10" s="113"/>
      <c r="E10" s="113"/>
      <c r="F10" s="113"/>
      <c r="G10" s="113"/>
      <c r="H10" s="113"/>
      <c r="J10" s="104" t="s">
        <v>82</v>
      </c>
      <c r="K10" s="105"/>
      <c r="L10" s="103"/>
      <c r="M10" s="83"/>
    </row>
    <row r="11" spans="1:16" ht="18" customHeight="1">
      <c r="D11" s="32"/>
      <c r="E11" s="32"/>
      <c r="F11" s="32"/>
      <c r="G11" s="32"/>
      <c r="H11" s="32"/>
    </row>
    <row r="12" spans="1:16" ht="24" customHeight="1">
      <c r="B12" s="33"/>
      <c r="C12" s="129" t="s">
        <v>33</v>
      </c>
      <c r="D12" s="130"/>
      <c r="E12" s="130"/>
      <c r="F12" s="130"/>
      <c r="G12" s="130"/>
      <c r="H12" s="131"/>
      <c r="I12" s="129" t="s">
        <v>34</v>
      </c>
      <c r="J12" s="131"/>
      <c r="K12" s="132" t="s">
        <v>35</v>
      </c>
      <c r="L12" s="133"/>
      <c r="M12" s="64"/>
    </row>
    <row r="13" spans="1:16" ht="12" customHeight="1">
      <c r="B13" s="121" t="s">
        <v>36</v>
      </c>
      <c r="C13" s="124" t="s">
        <v>86</v>
      </c>
      <c r="D13" s="124" t="s">
        <v>87</v>
      </c>
      <c r="E13" s="124" t="s">
        <v>37</v>
      </c>
      <c r="F13" s="124" t="s">
        <v>38</v>
      </c>
      <c r="G13" s="134" t="s">
        <v>39</v>
      </c>
      <c r="H13" s="124" t="s">
        <v>40</v>
      </c>
      <c r="I13" s="124" t="s">
        <v>80</v>
      </c>
      <c r="J13" s="124" t="s">
        <v>81</v>
      </c>
      <c r="K13" s="137" t="s">
        <v>79</v>
      </c>
      <c r="L13" s="138"/>
      <c r="M13" s="65"/>
    </row>
    <row r="14" spans="1:16" ht="12" customHeight="1">
      <c r="B14" s="122"/>
      <c r="C14" s="125"/>
      <c r="D14" s="125"/>
      <c r="E14" s="125"/>
      <c r="F14" s="125"/>
      <c r="G14" s="135"/>
      <c r="H14" s="125"/>
      <c r="I14" s="125"/>
      <c r="J14" s="125"/>
      <c r="K14" s="137"/>
      <c r="L14" s="138"/>
      <c r="M14" s="65"/>
    </row>
    <row r="15" spans="1:16" ht="12.75" customHeight="1">
      <c r="B15" s="122"/>
      <c r="C15" s="125"/>
      <c r="D15" s="125"/>
      <c r="E15" s="125"/>
      <c r="F15" s="125"/>
      <c r="G15" s="135"/>
      <c r="H15" s="125"/>
      <c r="I15" s="125"/>
      <c r="J15" s="125"/>
      <c r="K15" s="137"/>
      <c r="L15" s="138"/>
      <c r="M15" s="65"/>
    </row>
    <row r="16" spans="1:16" ht="12.75" customHeight="1">
      <c r="B16" s="123"/>
      <c r="C16" s="126"/>
      <c r="D16" s="126"/>
      <c r="E16" s="126"/>
      <c r="F16" s="126"/>
      <c r="G16" s="136"/>
      <c r="H16" s="126"/>
      <c r="I16" s="126"/>
      <c r="J16" s="126"/>
      <c r="K16" s="139"/>
      <c r="L16" s="140"/>
      <c r="M16" s="65"/>
    </row>
    <row r="17" spans="2:16" s="31" customFormat="1" ht="12.75" customHeight="1" thickBot="1">
      <c r="B17" s="30"/>
      <c r="C17" s="30"/>
      <c r="D17" s="30"/>
      <c r="E17" s="30"/>
      <c r="F17" s="30"/>
      <c r="G17" s="34"/>
      <c r="H17" s="35" t="s">
        <v>42</v>
      </c>
      <c r="I17" s="36"/>
      <c r="J17" s="36"/>
      <c r="K17" s="30"/>
      <c r="L17" s="30"/>
      <c r="M17" s="30"/>
      <c r="N17" s="30"/>
      <c r="O17" s="30"/>
      <c r="P17" s="30"/>
    </row>
    <row r="18" spans="2:16" s="31" customFormat="1" ht="20.100000000000001" customHeight="1" thickBot="1">
      <c r="B18" s="37" t="s">
        <v>43</v>
      </c>
      <c r="C18" s="72"/>
      <c r="D18" s="72"/>
      <c r="E18" s="72"/>
      <c r="F18" s="38">
        <f xml:space="preserve"> IF(D18&lt;C18,N18-C18+D18,D18-C18)-E18</f>
        <v>0</v>
      </c>
      <c r="G18" s="39">
        <f>ROUND(F18*24,2)</f>
        <v>0</v>
      </c>
      <c r="H18" s="73">
        <v>0</v>
      </c>
      <c r="I18" s="74">
        <v>0</v>
      </c>
      <c r="J18" s="40">
        <f>IF(I18=0,(G18+H18)*L$9,(G18+H18)*I18)</f>
        <v>0</v>
      </c>
      <c r="K18" s="127"/>
      <c r="L18" s="128"/>
      <c r="M18" s="32"/>
      <c r="N18" s="41">
        <v>1</v>
      </c>
      <c r="O18" s="30"/>
      <c r="P18" s="63">
        <v>41640</v>
      </c>
    </row>
    <row r="19" spans="2:16" s="31" customFormat="1" ht="20.100000000000001" customHeight="1" thickBot="1">
      <c r="B19" s="37" t="s">
        <v>44</v>
      </c>
      <c r="C19" s="72"/>
      <c r="D19" s="72"/>
      <c r="E19" s="72"/>
      <c r="F19" s="38">
        <f t="shared" ref="F19:F48" si="0" xml:space="preserve"> IF(D19&lt;C19,N19-C19+D19,D19-C19)-E19</f>
        <v>0</v>
      </c>
      <c r="G19" s="39">
        <f t="shared" ref="G19:G48" si="1">ROUND(F19*24,2)</f>
        <v>0</v>
      </c>
      <c r="H19" s="73">
        <v>0</v>
      </c>
      <c r="I19" s="74">
        <v>0</v>
      </c>
      <c r="J19" s="40">
        <f t="shared" ref="J19:J48" si="2">IF(I19=0,(G19+H19)*L$9,(G19+H19)*I19)</f>
        <v>0</v>
      </c>
      <c r="K19" s="127"/>
      <c r="L19" s="128"/>
      <c r="M19" s="32"/>
      <c r="N19" s="41">
        <v>1</v>
      </c>
      <c r="O19" s="30"/>
      <c r="P19" s="63">
        <v>41671</v>
      </c>
    </row>
    <row r="20" spans="2:16" s="31" customFormat="1" ht="20.100000000000001" customHeight="1" thickBot="1">
      <c r="B20" s="37" t="s">
        <v>45</v>
      </c>
      <c r="C20" s="72"/>
      <c r="D20" s="72"/>
      <c r="E20" s="72"/>
      <c r="F20" s="38">
        <f t="shared" si="0"/>
        <v>0</v>
      </c>
      <c r="G20" s="39">
        <f t="shared" si="1"/>
        <v>0</v>
      </c>
      <c r="H20" s="73">
        <v>0</v>
      </c>
      <c r="I20" s="74">
        <v>0</v>
      </c>
      <c r="J20" s="40">
        <f t="shared" si="2"/>
        <v>0</v>
      </c>
      <c r="K20" s="127"/>
      <c r="L20" s="128"/>
      <c r="M20" s="32"/>
      <c r="N20" s="41">
        <v>1</v>
      </c>
      <c r="O20" s="30"/>
      <c r="P20" s="63">
        <v>41699</v>
      </c>
    </row>
    <row r="21" spans="2:16" s="31" customFormat="1" ht="20.100000000000001" customHeight="1" thickBot="1">
      <c r="B21" s="37" t="s">
        <v>46</v>
      </c>
      <c r="C21" s="72"/>
      <c r="D21" s="72"/>
      <c r="E21" s="72"/>
      <c r="F21" s="38">
        <f t="shared" si="0"/>
        <v>0</v>
      </c>
      <c r="G21" s="39">
        <f t="shared" si="1"/>
        <v>0</v>
      </c>
      <c r="H21" s="73">
        <v>0</v>
      </c>
      <c r="I21" s="74">
        <v>0</v>
      </c>
      <c r="J21" s="40">
        <f t="shared" si="2"/>
        <v>0</v>
      </c>
      <c r="K21" s="127"/>
      <c r="L21" s="128"/>
      <c r="M21" s="32"/>
      <c r="N21" s="41">
        <v>1</v>
      </c>
      <c r="O21" s="30"/>
      <c r="P21" s="63">
        <v>41730</v>
      </c>
    </row>
    <row r="22" spans="2:16" s="31" customFormat="1" ht="20.100000000000001" customHeight="1" thickBot="1">
      <c r="B22" s="37" t="s">
        <v>47</v>
      </c>
      <c r="C22" s="72"/>
      <c r="D22" s="72"/>
      <c r="E22" s="72"/>
      <c r="F22" s="38">
        <f t="shared" si="0"/>
        <v>0</v>
      </c>
      <c r="G22" s="39">
        <f t="shared" si="1"/>
        <v>0</v>
      </c>
      <c r="H22" s="73">
        <v>0</v>
      </c>
      <c r="I22" s="74">
        <v>0</v>
      </c>
      <c r="J22" s="40">
        <f t="shared" si="2"/>
        <v>0</v>
      </c>
      <c r="K22" s="127"/>
      <c r="L22" s="128"/>
      <c r="M22" s="32"/>
      <c r="N22" s="41">
        <v>1</v>
      </c>
      <c r="O22" s="30"/>
      <c r="P22" s="63">
        <v>41760</v>
      </c>
    </row>
    <row r="23" spans="2:16" s="31" customFormat="1" ht="20.100000000000001" customHeight="1" thickBot="1">
      <c r="B23" s="37" t="s">
        <v>48</v>
      </c>
      <c r="C23" s="72"/>
      <c r="D23" s="72"/>
      <c r="E23" s="72"/>
      <c r="F23" s="38">
        <f t="shared" si="0"/>
        <v>0</v>
      </c>
      <c r="G23" s="39">
        <f t="shared" si="1"/>
        <v>0</v>
      </c>
      <c r="H23" s="73">
        <v>0</v>
      </c>
      <c r="I23" s="74">
        <v>0</v>
      </c>
      <c r="J23" s="40">
        <f t="shared" si="2"/>
        <v>0</v>
      </c>
      <c r="K23" s="127"/>
      <c r="L23" s="128"/>
      <c r="M23" s="32"/>
      <c r="N23" s="41">
        <v>1</v>
      </c>
      <c r="O23" s="30"/>
      <c r="P23" s="63">
        <v>41791</v>
      </c>
    </row>
    <row r="24" spans="2:16" s="31" customFormat="1" ht="20.100000000000001" customHeight="1" thickBot="1">
      <c r="B24" s="37" t="s">
        <v>49</v>
      </c>
      <c r="C24" s="72"/>
      <c r="D24" s="72"/>
      <c r="E24" s="72"/>
      <c r="F24" s="38">
        <f t="shared" si="0"/>
        <v>0</v>
      </c>
      <c r="G24" s="39">
        <f t="shared" si="1"/>
        <v>0</v>
      </c>
      <c r="H24" s="73">
        <v>0</v>
      </c>
      <c r="I24" s="74">
        <v>0</v>
      </c>
      <c r="J24" s="40">
        <f t="shared" si="2"/>
        <v>0</v>
      </c>
      <c r="K24" s="127"/>
      <c r="L24" s="128"/>
      <c r="M24" s="32"/>
      <c r="N24" s="41">
        <v>1</v>
      </c>
      <c r="O24" s="30"/>
      <c r="P24" s="63">
        <v>41821</v>
      </c>
    </row>
    <row r="25" spans="2:16" s="31" customFormat="1" ht="20.100000000000001" customHeight="1" thickBot="1">
      <c r="B25" s="37" t="s">
        <v>50</v>
      </c>
      <c r="C25" s="72"/>
      <c r="D25" s="72"/>
      <c r="E25" s="72"/>
      <c r="F25" s="38">
        <f t="shared" si="0"/>
        <v>0</v>
      </c>
      <c r="G25" s="39">
        <f t="shared" si="1"/>
        <v>0</v>
      </c>
      <c r="H25" s="73">
        <v>0</v>
      </c>
      <c r="I25" s="74">
        <v>0</v>
      </c>
      <c r="J25" s="40">
        <f t="shared" si="2"/>
        <v>0</v>
      </c>
      <c r="K25" s="127"/>
      <c r="L25" s="128"/>
      <c r="M25" s="32"/>
      <c r="N25" s="41">
        <v>1</v>
      </c>
      <c r="O25" s="30"/>
      <c r="P25" s="63">
        <v>41852</v>
      </c>
    </row>
    <row r="26" spans="2:16" s="31" customFormat="1" ht="20.100000000000001" customHeight="1" thickBot="1">
      <c r="B26" s="37" t="s">
        <v>51</v>
      </c>
      <c r="C26" s="72"/>
      <c r="D26" s="72"/>
      <c r="E26" s="72"/>
      <c r="F26" s="38">
        <f t="shared" si="0"/>
        <v>0</v>
      </c>
      <c r="G26" s="39">
        <f t="shared" si="1"/>
        <v>0</v>
      </c>
      <c r="H26" s="73">
        <v>0</v>
      </c>
      <c r="I26" s="74">
        <v>0</v>
      </c>
      <c r="J26" s="40">
        <f t="shared" si="2"/>
        <v>0</v>
      </c>
      <c r="K26" s="127"/>
      <c r="L26" s="128"/>
      <c r="M26" s="32"/>
      <c r="N26" s="41">
        <v>1</v>
      </c>
      <c r="O26" s="30"/>
      <c r="P26" s="63">
        <v>41883</v>
      </c>
    </row>
    <row r="27" spans="2:16" s="31" customFormat="1" ht="20.100000000000001" customHeight="1" thickBot="1">
      <c r="B27" s="37" t="s">
        <v>52</v>
      </c>
      <c r="C27" s="72"/>
      <c r="D27" s="72"/>
      <c r="E27" s="72"/>
      <c r="F27" s="38">
        <f t="shared" si="0"/>
        <v>0</v>
      </c>
      <c r="G27" s="39">
        <f t="shared" si="1"/>
        <v>0</v>
      </c>
      <c r="H27" s="73">
        <v>0</v>
      </c>
      <c r="I27" s="74">
        <v>0</v>
      </c>
      <c r="J27" s="40">
        <f t="shared" si="2"/>
        <v>0</v>
      </c>
      <c r="K27" s="127"/>
      <c r="L27" s="128"/>
      <c r="M27" s="32"/>
      <c r="N27" s="41">
        <v>1</v>
      </c>
      <c r="O27" s="30"/>
      <c r="P27" s="63">
        <v>41913</v>
      </c>
    </row>
    <row r="28" spans="2:16" s="31" customFormat="1" ht="20.100000000000001" customHeight="1" thickBot="1">
      <c r="B28" s="37" t="s">
        <v>53</v>
      </c>
      <c r="C28" s="72"/>
      <c r="D28" s="72"/>
      <c r="E28" s="72"/>
      <c r="F28" s="38">
        <f t="shared" si="0"/>
        <v>0</v>
      </c>
      <c r="G28" s="39">
        <f t="shared" si="1"/>
        <v>0</v>
      </c>
      <c r="H28" s="73">
        <v>0</v>
      </c>
      <c r="I28" s="74">
        <v>0</v>
      </c>
      <c r="J28" s="40">
        <f t="shared" si="2"/>
        <v>0</v>
      </c>
      <c r="K28" s="127"/>
      <c r="L28" s="128"/>
      <c r="M28" s="32"/>
      <c r="N28" s="41">
        <v>1</v>
      </c>
      <c r="O28" s="30"/>
      <c r="P28" s="63">
        <v>41944</v>
      </c>
    </row>
    <row r="29" spans="2:16" s="31" customFormat="1" ht="20.100000000000001" customHeight="1" thickBot="1">
      <c r="B29" s="37" t="s">
        <v>54</v>
      </c>
      <c r="C29" s="72"/>
      <c r="D29" s="72"/>
      <c r="E29" s="72"/>
      <c r="F29" s="38">
        <f t="shared" si="0"/>
        <v>0</v>
      </c>
      <c r="G29" s="39">
        <f t="shared" si="1"/>
        <v>0</v>
      </c>
      <c r="H29" s="73">
        <v>0</v>
      </c>
      <c r="I29" s="74">
        <v>0</v>
      </c>
      <c r="J29" s="40">
        <f t="shared" si="2"/>
        <v>0</v>
      </c>
      <c r="K29" s="127"/>
      <c r="L29" s="128"/>
      <c r="M29" s="32"/>
      <c r="N29" s="41">
        <v>1</v>
      </c>
      <c r="O29" s="30"/>
      <c r="P29" s="63">
        <v>41974</v>
      </c>
    </row>
    <row r="30" spans="2:16" s="31" customFormat="1" ht="20.100000000000001" customHeight="1" thickBot="1">
      <c r="B30" s="37" t="s">
        <v>55</v>
      </c>
      <c r="C30" s="72"/>
      <c r="D30" s="72"/>
      <c r="E30" s="72"/>
      <c r="F30" s="38">
        <f t="shared" si="0"/>
        <v>0</v>
      </c>
      <c r="G30" s="39">
        <f t="shared" si="1"/>
        <v>0</v>
      </c>
      <c r="H30" s="73">
        <v>0</v>
      </c>
      <c r="I30" s="74">
        <v>0</v>
      </c>
      <c r="J30" s="40">
        <f t="shared" si="2"/>
        <v>0</v>
      </c>
      <c r="K30" s="127"/>
      <c r="L30" s="128"/>
      <c r="M30" s="32"/>
      <c r="N30" s="41">
        <v>1</v>
      </c>
      <c r="O30" s="30"/>
      <c r="P30" s="63">
        <v>42005</v>
      </c>
    </row>
    <row r="31" spans="2:16" s="31" customFormat="1" ht="20.100000000000001" customHeight="1" thickBot="1">
      <c r="B31" s="37" t="s">
        <v>56</v>
      </c>
      <c r="C31" s="72"/>
      <c r="D31" s="72"/>
      <c r="E31" s="72"/>
      <c r="F31" s="38">
        <f t="shared" si="0"/>
        <v>0</v>
      </c>
      <c r="G31" s="39">
        <f t="shared" si="1"/>
        <v>0</v>
      </c>
      <c r="H31" s="73">
        <v>0</v>
      </c>
      <c r="I31" s="74">
        <v>0</v>
      </c>
      <c r="J31" s="40">
        <f t="shared" si="2"/>
        <v>0</v>
      </c>
      <c r="K31" s="127"/>
      <c r="L31" s="128"/>
      <c r="M31" s="32"/>
      <c r="N31" s="41">
        <v>1</v>
      </c>
      <c r="O31" s="30"/>
      <c r="P31" s="63">
        <v>42036</v>
      </c>
    </row>
    <row r="32" spans="2:16" s="31" customFormat="1" ht="20.100000000000001" customHeight="1" thickBot="1">
      <c r="B32" s="37" t="s">
        <v>57</v>
      </c>
      <c r="C32" s="72"/>
      <c r="D32" s="72"/>
      <c r="E32" s="72"/>
      <c r="F32" s="38">
        <f t="shared" si="0"/>
        <v>0</v>
      </c>
      <c r="G32" s="39">
        <f t="shared" si="1"/>
        <v>0</v>
      </c>
      <c r="H32" s="73">
        <v>0</v>
      </c>
      <c r="I32" s="74">
        <v>0</v>
      </c>
      <c r="J32" s="40">
        <f t="shared" si="2"/>
        <v>0</v>
      </c>
      <c r="K32" s="127"/>
      <c r="L32" s="128"/>
      <c r="M32" s="32"/>
      <c r="N32" s="41">
        <v>1</v>
      </c>
      <c r="O32" s="30"/>
      <c r="P32" s="63">
        <v>42064</v>
      </c>
    </row>
    <row r="33" spans="2:16" s="31" customFormat="1" ht="20.100000000000001" customHeight="1" thickBot="1">
      <c r="B33" s="37" t="s">
        <v>58</v>
      </c>
      <c r="C33" s="72"/>
      <c r="D33" s="72"/>
      <c r="E33" s="72"/>
      <c r="F33" s="38">
        <f t="shared" si="0"/>
        <v>0</v>
      </c>
      <c r="G33" s="39">
        <f t="shared" si="1"/>
        <v>0</v>
      </c>
      <c r="H33" s="73">
        <v>0</v>
      </c>
      <c r="I33" s="74">
        <v>0</v>
      </c>
      <c r="J33" s="40">
        <f t="shared" si="2"/>
        <v>0</v>
      </c>
      <c r="K33" s="127"/>
      <c r="L33" s="128"/>
      <c r="M33" s="32"/>
      <c r="N33" s="41">
        <v>1</v>
      </c>
      <c r="O33" s="30"/>
      <c r="P33" s="63">
        <v>42095</v>
      </c>
    </row>
    <row r="34" spans="2:16" s="31" customFormat="1" ht="20.100000000000001" customHeight="1" thickBot="1">
      <c r="B34" s="37" t="s">
        <v>59</v>
      </c>
      <c r="C34" s="72"/>
      <c r="D34" s="72"/>
      <c r="E34" s="72"/>
      <c r="F34" s="38">
        <f t="shared" si="0"/>
        <v>0</v>
      </c>
      <c r="G34" s="39">
        <f t="shared" si="1"/>
        <v>0</v>
      </c>
      <c r="H34" s="73">
        <v>0</v>
      </c>
      <c r="I34" s="74">
        <v>0</v>
      </c>
      <c r="J34" s="40">
        <f t="shared" si="2"/>
        <v>0</v>
      </c>
      <c r="K34" s="127"/>
      <c r="L34" s="128"/>
      <c r="M34" s="32"/>
      <c r="N34" s="41">
        <v>1</v>
      </c>
      <c r="O34" s="30"/>
      <c r="P34" s="63">
        <v>42125</v>
      </c>
    </row>
    <row r="35" spans="2:16" s="31" customFormat="1" ht="20.100000000000001" customHeight="1" thickBot="1">
      <c r="B35" s="37" t="s">
        <v>60</v>
      </c>
      <c r="C35" s="72"/>
      <c r="D35" s="72"/>
      <c r="E35" s="72"/>
      <c r="F35" s="38">
        <f t="shared" si="0"/>
        <v>0</v>
      </c>
      <c r="G35" s="39">
        <f t="shared" si="1"/>
        <v>0</v>
      </c>
      <c r="H35" s="73">
        <v>0</v>
      </c>
      <c r="I35" s="74">
        <v>0</v>
      </c>
      <c r="J35" s="40">
        <f t="shared" si="2"/>
        <v>0</v>
      </c>
      <c r="K35" s="127"/>
      <c r="L35" s="128"/>
      <c r="M35" s="32"/>
      <c r="N35" s="41">
        <v>1</v>
      </c>
      <c r="O35" s="30"/>
      <c r="P35" s="63">
        <v>42156</v>
      </c>
    </row>
    <row r="36" spans="2:16" s="31" customFormat="1" ht="20.100000000000001" customHeight="1" thickBot="1">
      <c r="B36" s="37" t="s">
        <v>61</v>
      </c>
      <c r="C36" s="72"/>
      <c r="D36" s="72"/>
      <c r="E36" s="72"/>
      <c r="F36" s="38">
        <f t="shared" si="0"/>
        <v>0</v>
      </c>
      <c r="G36" s="39">
        <f t="shared" si="1"/>
        <v>0</v>
      </c>
      <c r="H36" s="73">
        <v>0</v>
      </c>
      <c r="I36" s="74">
        <v>0</v>
      </c>
      <c r="J36" s="40">
        <f t="shared" si="2"/>
        <v>0</v>
      </c>
      <c r="K36" s="127"/>
      <c r="L36" s="128"/>
      <c r="M36" s="32"/>
      <c r="N36" s="41">
        <v>1</v>
      </c>
      <c r="O36" s="30"/>
      <c r="P36" s="63">
        <v>42186</v>
      </c>
    </row>
    <row r="37" spans="2:16" s="31" customFormat="1" ht="20.100000000000001" customHeight="1" thickBot="1">
      <c r="B37" s="37" t="s">
        <v>62</v>
      </c>
      <c r="C37" s="72"/>
      <c r="D37" s="72"/>
      <c r="E37" s="72"/>
      <c r="F37" s="38">
        <f t="shared" si="0"/>
        <v>0</v>
      </c>
      <c r="G37" s="39">
        <f t="shared" si="1"/>
        <v>0</v>
      </c>
      <c r="H37" s="73">
        <v>0</v>
      </c>
      <c r="I37" s="74">
        <v>0</v>
      </c>
      <c r="J37" s="40">
        <f t="shared" si="2"/>
        <v>0</v>
      </c>
      <c r="K37" s="127"/>
      <c r="L37" s="128"/>
      <c r="M37" s="32"/>
      <c r="N37" s="41">
        <v>1</v>
      </c>
      <c r="O37" s="30"/>
      <c r="P37" s="63">
        <v>42217</v>
      </c>
    </row>
    <row r="38" spans="2:16" s="31" customFormat="1" ht="20.100000000000001" customHeight="1" thickBot="1">
      <c r="B38" s="37" t="s">
        <v>63</v>
      </c>
      <c r="C38" s="72"/>
      <c r="D38" s="72"/>
      <c r="E38" s="72"/>
      <c r="F38" s="38">
        <f t="shared" si="0"/>
        <v>0</v>
      </c>
      <c r="G38" s="39">
        <f t="shared" si="1"/>
        <v>0</v>
      </c>
      <c r="H38" s="73">
        <v>0</v>
      </c>
      <c r="I38" s="74">
        <v>0</v>
      </c>
      <c r="J38" s="40">
        <f t="shared" si="2"/>
        <v>0</v>
      </c>
      <c r="K38" s="127"/>
      <c r="L38" s="128"/>
      <c r="M38" s="32"/>
      <c r="N38" s="41">
        <v>1</v>
      </c>
      <c r="O38" s="30"/>
      <c r="P38" s="63">
        <v>42248</v>
      </c>
    </row>
    <row r="39" spans="2:16" s="31" customFormat="1" ht="20.100000000000001" customHeight="1" thickBot="1">
      <c r="B39" s="37" t="s">
        <v>64</v>
      </c>
      <c r="C39" s="72"/>
      <c r="D39" s="72"/>
      <c r="E39" s="72"/>
      <c r="F39" s="38">
        <f t="shared" si="0"/>
        <v>0</v>
      </c>
      <c r="G39" s="39">
        <f t="shared" si="1"/>
        <v>0</v>
      </c>
      <c r="H39" s="73">
        <v>0</v>
      </c>
      <c r="I39" s="74">
        <v>0</v>
      </c>
      <c r="J39" s="40">
        <f t="shared" si="2"/>
        <v>0</v>
      </c>
      <c r="K39" s="127"/>
      <c r="L39" s="128"/>
      <c r="M39" s="32"/>
      <c r="N39" s="41">
        <v>1</v>
      </c>
      <c r="O39" s="30"/>
      <c r="P39" s="63">
        <v>42278</v>
      </c>
    </row>
    <row r="40" spans="2:16" s="31" customFormat="1" ht="20.100000000000001" customHeight="1" thickBot="1">
      <c r="B40" s="37" t="s">
        <v>65</v>
      </c>
      <c r="C40" s="72"/>
      <c r="D40" s="72"/>
      <c r="E40" s="72"/>
      <c r="F40" s="38">
        <f t="shared" si="0"/>
        <v>0</v>
      </c>
      <c r="G40" s="39">
        <f t="shared" si="1"/>
        <v>0</v>
      </c>
      <c r="H40" s="73">
        <v>0</v>
      </c>
      <c r="I40" s="74">
        <v>0</v>
      </c>
      <c r="J40" s="40">
        <f t="shared" si="2"/>
        <v>0</v>
      </c>
      <c r="K40" s="127"/>
      <c r="L40" s="128"/>
      <c r="M40" s="32"/>
      <c r="N40" s="41">
        <v>1</v>
      </c>
      <c r="O40" s="30"/>
      <c r="P40" s="63">
        <v>42309</v>
      </c>
    </row>
    <row r="41" spans="2:16" s="31" customFormat="1" ht="20.100000000000001" customHeight="1" thickBot="1">
      <c r="B41" s="37" t="s">
        <v>66</v>
      </c>
      <c r="C41" s="72"/>
      <c r="D41" s="72"/>
      <c r="E41" s="72"/>
      <c r="F41" s="38">
        <f t="shared" si="0"/>
        <v>0</v>
      </c>
      <c r="G41" s="39">
        <f t="shared" si="1"/>
        <v>0</v>
      </c>
      <c r="H41" s="73">
        <v>0</v>
      </c>
      <c r="I41" s="74">
        <v>0</v>
      </c>
      <c r="J41" s="40">
        <f t="shared" si="2"/>
        <v>0</v>
      </c>
      <c r="K41" s="127"/>
      <c r="L41" s="128"/>
      <c r="M41" s="32"/>
      <c r="N41" s="41">
        <v>1</v>
      </c>
      <c r="O41" s="30"/>
      <c r="P41" s="63">
        <v>42339</v>
      </c>
    </row>
    <row r="42" spans="2:16" s="31" customFormat="1" ht="20.100000000000001" customHeight="1" thickBot="1">
      <c r="B42" s="37" t="s">
        <v>67</v>
      </c>
      <c r="C42" s="72"/>
      <c r="D42" s="72"/>
      <c r="E42" s="72"/>
      <c r="F42" s="38">
        <f t="shared" si="0"/>
        <v>0</v>
      </c>
      <c r="G42" s="39">
        <f t="shared" si="1"/>
        <v>0</v>
      </c>
      <c r="H42" s="73">
        <v>0</v>
      </c>
      <c r="I42" s="74">
        <v>0</v>
      </c>
      <c r="J42" s="40">
        <f t="shared" si="2"/>
        <v>0</v>
      </c>
      <c r="K42" s="127"/>
      <c r="L42" s="128"/>
      <c r="M42" s="32"/>
      <c r="N42" s="41">
        <v>1</v>
      </c>
      <c r="O42" s="30"/>
      <c r="P42" s="63">
        <v>42370</v>
      </c>
    </row>
    <row r="43" spans="2:16" s="31" customFormat="1" ht="20.100000000000001" customHeight="1" thickBot="1">
      <c r="B43" s="37" t="s">
        <v>68</v>
      </c>
      <c r="C43" s="72"/>
      <c r="D43" s="72"/>
      <c r="E43" s="72"/>
      <c r="F43" s="38">
        <f t="shared" si="0"/>
        <v>0</v>
      </c>
      <c r="G43" s="39">
        <f t="shared" si="1"/>
        <v>0</v>
      </c>
      <c r="H43" s="73">
        <v>0</v>
      </c>
      <c r="I43" s="74">
        <v>0</v>
      </c>
      <c r="J43" s="40">
        <f t="shared" si="2"/>
        <v>0</v>
      </c>
      <c r="K43" s="127"/>
      <c r="L43" s="128"/>
      <c r="M43" s="32"/>
      <c r="N43" s="41">
        <v>1</v>
      </c>
      <c r="O43" s="30"/>
      <c r="P43" s="63">
        <v>42401</v>
      </c>
    </row>
    <row r="44" spans="2:16" s="31" customFormat="1" ht="20.100000000000001" customHeight="1" thickBot="1">
      <c r="B44" s="37" t="s">
        <v>69</v>
      </c>
      <c r="C44" s="72"/>
      <c r="D44" s="72"/>
      <c r="E44" s="72"/>
      <c r="F44" s="38">
        <f t="shared" si="0"/>
        <v>0</v>
      </c>
      <c r="G44" s="39">
        <f t="shared" si="1"/>
        <v>0</v>
      </c>
      <c r="H44" s="73">
        <v>0</v>
      </c>
      <c r="I44" s="74">
        <v>0</v>
      </c>
      <c r="J44" s="40">
        <f t="shared" si="2"/>
        <v>0</v>
      </c>
      <c r="K44" s="127"/>
      <c r="L44" s="128"/>
      <c r="M44" s="32"/>
      <c r="N44" s="41">
        <v>1</v>
      </c>
      <c r="O44" s="30"/>
      <c r="P44" s="63">
        <v>42430</v>
      </c>
    </row>
    <row r="45" spans="2:16" s="31" customFormat="1" ht="20.100000000000001" customHeight="1" thickBot="1">
      <c r="B45" s="37" t="s">
        <v>70</v>
      </c>
      <c r="C45" s="72"/>
      <c r="D45" s="72"/>
      <c r="E45" s="72"/>
      <c r="F45" s="38">
        <f t="shared" si="0"/>
        <v>0</v>
      </c>
      <c r="G45" s="39">
        <f t="shared" si="1"/>
        <v>0</v>
      </c>
      <c r="H45" s="73">
        <v>0</v>
      </c>
      <c r="I45" s="74">
        <v>0</v>
      </c>
      <c r="J45" s="40">
        <f t="shared" si="2"/>
        <v>0</v>
      </c>
      <c r="K45" s="127"/>
      <c r="L45" s="128"/>
      <c r="M45" s="32"/>
      <c r="N45" s="41">
        <v>1</v>
      </c>
      <c r="O45" s="30"/>
      <c r="P45" s="63">
        <v>42461</v>
      </c>
    </row>
    <row r="46" spans="2:16" s="31" customFormat="1" ht="20.100000000000001" customHeight="1" thickBot="1">
      <c r="B46" s="37" t="s">
        <v>71</v>
      </c>
      <c r="C46" s="72"/>
      <c r="D46" s="72"/>
      <c r="E46" s="72"/>
      <c r="F46" s="38">
        <f t="shared" si="0"/>
        <v>0</v>
      </c>
      <c r="G46" s="39">
        <f t="shared" si="1"/>
        <v>0</v>
      </c>
      <c r="H46" s="73">
        <v>0</v>
      </c>
      <c r="I46" s="74">
        <v>0</v>
      </c>
      <c r="J46" s="40">
        <f t="shared" si="2"/>
        <v>0</v>
      </c>
      <c r="K46" s="127"/>
      <c r="L46" s="128"/>
      <c r="M46" s="32"/>
      <c r="N46" s="41">
        <v>1</v>
      </c>
      <c r="O46" s="30"/>
      <c r="P46" s="63">
        <v>42491</v>
      </c>
    </row>
    <row r="47" spans="2:16" s="31" customFormat="1" ht="20.100000000000001" customHeight="1" thickBot="1">
      <c r="B47" s="37" t="s">
        <v>72</v>
      </c>
      <c r="C47" s="72"/>
      <c r="D47" s="72"/>
      <c r="E47" s="72"/>
      <c r="F47" s="38">
        <f t="shared" si="0"/>
        <v>0</v>
      </c>
      <c r="G47" s="39">
        <f t="shared" si="1"/>
        <v>0</v>
      </c>
      <c r="H47" s="73">
        <v>0</v>
      </c>
      <c r="I47" s="74">
        <v>0</v>
      </c>
      <c r="J47" s="40">
        <f t="shared" si="2"/>
        <v>0</v>
      </c>
      <c r="K47" s="127"/>
      <c r="L47" s="128"/>
      <c r="M47" s="32"/>
      <c r="N47" s="41">
        <v>1</v>
      </c>
      <c r="O47" s="30"/>
      <c r="P47" s="63">
        <v>42522</v>
      </c>
    </row>
    <row r="48" spans="2:16" s="31" customFormat="1" ht="20.100000000000001" customHeight="1">
      <c r="B48" s="37" t="s">
        <v>73</v>
      </c>
      <c r="C48" s="72"/>
      <c r="D48" s="72"/>
      <c r="E48" s="72"/>
      <c r="F48" s="38">
        <f t="shared" si="0"/>
        <v>0</v>
      </c>
      <c r="G48" s="39">
        <f t="shared" si="1"/>
        <v>0</v>
      </c>
      <c r="H48" s="73">
        <v>0</v>
      </c>
      <c r="I48" s="74">
        <v>0</v>
      </c>
      <c r="J48" s="40">
        <f t="shared" si="2"/>
        <v>0</v>
      </c>
      <c r="K48" s="141"/>
      <c r="L48" s="142"/>
      <c r="M48" s="32"/>
      <c r="N48" s="41">
        <v>1</v>
      </c>
      <c r="O48" s="30"/>
      <c r="P48" s="63">
        <v>42552</v>
      </c>
    </row>
    <row r="49" spans="2:16" s="31" customFormat="1" ht="15.75" thickBot="1">
      <c r="B49" s="30"/>
      <c r="C49" s="30"/>
      <c r="D49" s="30"/>
      <c r="E49" s="42" t="s">
        <v>74</v>
      </c>
      <c r="F49" s="43">
        <f>SUM(F18:F48)</f>
        <v>0</v>
      </c>
      <c r="G49" s="44">
        <f>SUM(G18:G48)</f>
        <v>0</v>
      </c>
      <c r="H49" s="45">
        <f>SUM(H18:H48)</f>
        <v>0</v>
      </c>
      <c r="I49" s="46"/>
      <c r="J49" s="47">
        <f>ROUND(SUM(J18:J48),2)</f>
        <v>0</v>
      </c>
      <c r="K49" s="85"/>
      <c r="L49" s="84"/>
      <c r="M49" s="30"/>
      <c r="N49" s="30"/>
      <c r="O49" s="30"/>
      <c r="P49" s="63">
        <v>42583</v>
      </c>
    </row>
    <row r="50" spans="2:16" s="31" customFormat="1" ht="12.75" thickTop="1">
      <c r="B50" s="30"/>
      <c r="C50" s="30"/>
      <c r="D50" s="30"/>
      <c r="E50" s="30"/>
      <c r="F50" s="30"/>
      <c r="G50" s="30"/>
      <c r="H50" s="30"/>
      <c r="I50" s="30"/>
      <c r="J50" s="30"/>
      <c r="K50" s="30" t="s">
        <v>91</v>
      </c>
      <c r="L50" s="30"/>
      <c r="M50" s="30"/>
      <c r="N50" s="30"/>
      <c r="O50" s="30"/>
      <c r="P50" s="63">
        <v>42614</v>
      </c>
    </row>
    <row r="51" spans="2:16" s="31" customFormat="1">
      <c r="E51" s="30"/>
      <c r="F51" s="30"/>
      <c r="G51" s="30"/>
      <c r="H51" s="30"/>
      <c r="I51" s="30"/>
      <c r="J51" s="30"/>
      <c r="K51" s="143"/>
      <c r="L51" s="143"/>
      <c r="M51" s="42"/>
      <c r="N51" s="30"/>
      <c r="O51" s="30"/>
      <c r="P51" s="63">
        <v>42644</v>
      </c>
    </row>
    <row r="52" spans="2:16" s="31" customFormat="1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63">
        <v>42675</v>
      </c>
    </row>
    <row r="53" spans="2:16" s="31" customFormat="1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63">
        <v>42705</v>
      </c>
    </row>
    <row r="54" spans="2:16" s="31" customFormat="1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63">
        <v>42736</v>
      </c>
    </row>
    <row r="55" spans="2:16" s="31" customFormat="1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63">
        <v>42767</v>
      </c>
    </row>
    <row r="56" spans="2:16" s="31" customFormat="1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63">
        <v>42795</v>
      </c>
    </row>
    <row r="57" spans="2:16" s="31" customFormat="1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63">
        <v>42826</v>
      </c>
    </row>
    <row r="58" spans="2:16" s="31" customFormat="1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63">
        <v>42856</v>
      </c>
    </row>
    <row r="59" spans="2:16" s="31" customFormat="1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63">
        <v>42887</v>
      </c>
    </row>
    <row r="60" spans="2:16" s="31" customFormat="1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63">
        <v>42917</v>
      </c>
    </row>
    <row r="61" spans="2:16" s="31" customFormat="1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63">
        <v>42948</v>
      </c>
    </row>
    <row r="62" spans="2:16" s="31" customFormat="1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63">
        <v>42979</v>
      </c>
    </row>
    <row r="63" spans="2:16" s="31" customFormat="1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63">
        <v>43009</v>
      </c>
    </row>
    <row r="64" spans="2:16" s="31" customFormat="1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63">
        <v>43040</v>
      </c>
    </row>
    <row r="65" spans="13:16" s="31" customFormat="1">
      <c r="M65" s="30"/>
      <c r="P65" s="63">
        <v>43070</v>
      </c>
    </row>
    <row r="66" spans="13:16" s="31" customFormat="1">
      <c r="M66" s="30"/>
      <c r="P66" s="63">
        <v>43101</v>
      </c>
    </row>
    <row r="67" spans="13:16" s="31" customFormat="1">
      <c r="M67" s="30"/>
      <c r="P67" s="63">
        <v>43132</v>
      </c>
    </row>
    <row r="68" spans="13:16" s="31" customFormat="1">
      <c r="M68" s="30"/>
      <c r="P68" s="63">
        <v>43160</v>
      </c>
    </row>
    <row r="69" spans="13:16" s="31" customFormat="1">
      <c r="M69" s="30"/>
      <c r="P69" s="63">
        <v>43191</v>
      </c>
    </row>
    <row r="70" spans="13:16" s="31" customFormat="1">
      <c r="M70" s="30"/>
      <c r="P70" s="63">
        <v>43221</v>
      </c>
    </row>
    <row r="71" spans="13:16" s="31" customFormat="1">
      <c r="M71" s="30"/>
      <c r="P71" s="63">
        <v>43252</v>
      </c>
    </row>
    <row r="72" spans="13:16" s="31" customFormat="1">
      <c r="M72" s="30"/>
      <c r="P72" s="63">
        <v>43282</v>
      </c>
    </row>
    <row r="73" spans="13:16" s="31" customFormat="1">
      <c r="M73" s="30"/>
      <c r="P73" s="63">
        <v>43313</v>
      </c>
    </row>
    <row r="74" spans="13:16" s="31" customFormat="1">
      <c r="M74" s="30"/>
      <c r="P74" s="63">
        <v>43344</v>
      </c>
    </row>
    <row r="75" spans="13:16" s="31" customFormat="1">
      <c r="M75" s="30"/>
      <c r="P75" s="63">
        <v>43374</v>
      </c>
    </row>
    <row r="76" spans="13:16" s="31" customFormat="1">
      <c r="M76" s="30"/>
      <c r="P76" s="63">
        <v>43405</v>
      </c>
    </row>
    <row r="77" spans="13:16" s="31" customFormat="1">
      <c r="M77" s="30"/>
      <c r="P77" s="63">
        <v>43435</v>
      </c>
    </row>
    <row r="78" spans="13:16" s="31" customFormat="1">
      <c r="M78" s="30"/>
      <c r="P78" s="63">
        <v>43466</v>
      </c>
    </row>
    <row r="79" spans="13:16" s="31" customFormat="1">
      <c r="M79" s="30"/>
      <c r="P79" s="63">
        <v>43497</v>
      </c>
    </row>
    <row r="80" spans="13:16" s="31" customFormat="1">
      <c r="M80" s="30"/>
      <c r="P80" s="63">
        <v>43525</v>
      </c>
    </row>
    <row r="81" spans="13:16" s="31" customFormat="1">
      <c r="M81" s="30"/>
      <c r="P81" s="63">
        <v>43556</v>
      </c>
    </row>
    <row r="82" spans="13:16" s="31" customFormat="1">
      <c r="M82" s="30"/>
      <c r="P82" s="63">
        <v>43586</v>
      </c>
    </row>
    <row r="83" spans="13:16" s="31" customFormat="1">
      <c r="M83" s="30"/>
      <c r="P83" s="63">
        <v>43617</v>
      </c>
    </row>
    <row r="84" spans="13:16" s="31" customFormat="1">
      <c r="M84" s="30"/>
      <c r="P84" s="63">
        <v>43647</v>
      </c>
    </row>
    <row r="85" spans="13:16" s="31" customFormat="1">
      <c r="M85" s="30"/>
      <c r="P85" s="63">
        <v>43678</v>
      </c>
    </row>
    <row r="86" spans="13:16" s="31" customFormat="1">
      <c r="M86" s="30"/>
      <c r="P86" s="63">
        <v>43709</v>
      </c>
    </row>
    <row r="87" spans="13:16" s="31" customFormat="1">
      <c r="M87" s="30"/>
      <c r="P87" s="63">
        <v>43739</v>
      </c>
    </row>
    <row r="88" spans="13:16" s="31" customFormat="1">
      <c r="M88" s="30"/>
      <c r="P88" s="63">
        <v>43770</v>
      </c>
    </row>
    <row r="89" spans="13:16" s="31" customFormat="1">
      <c r="M89" s="30"/>
      <c r="P89" s="63">
        <v>43800</v>
      </c>
    </row>
    <row r="90" spans="13:16" s="31" customFormat="1">
      <c r="M90" s="30"/>
      <c r="P90" s="63">
        <v>43831</v>
      </c>
    </row>
    <row r="91" spans="13:16" s="31" customFormat="1">
      <c r="M91" s="30"/>
      <c r="P91" s="63">
        <v>43862</v>
      </c>
    </row>
    <row r="92" spans="13:16" s="31" customFormat="1">
      <c r="M92" s="30"/>
      <c r="P92" s="63">
        <v>43891</v>
      </c>
    </row>
    <row r="93" spans="13:16" s="31" customFormat="1">
      <c r="M93" s="30"/>
      <c r="P93" s="63">
        <v>43922</v>
      </c>
    </row>
    <row r="94" spans="13:16" s="31" customFormat="1">
      <c r="M94" s="30"/>
      <c r="P94" s="63">
        <v>43952</v>
      </c>
    </row>
    <row r="95" spans="13:16" s="31" customFormat="1">
      <c r="M95" s="30"/>
      <c r="P95" s="63">
        <v>43983</v>
      </c>
    </row>
    <row r="96" spans="13:16" s="31" customFormat="1">
      <c r="M96" s="30"/>
      <c r="P96" s="63">
        <v>44013</v>
      </c>
    </row>
    <row r="97" spans="13:16" s="31" customFormat="1">
      <c r="M97" s="30"/>
      <c r="P97" s="63">
        <v>44044</v>
      </c>
    </row>
    <row r="98" spans="13:16" s="31" customFormat="1">
      <c r="M98" s="30"/>
      <c r="P98" s="63">
        <v>44075</v>
      </c>
    </row>
    <row r="99" spans="13:16" s="31" customFormat="1">
      <c r="M99" s="30"/>
      <c r="P99" s="63">
        <v>44105</v>
      </c>
    </row>
    <row r="100" spans="13:16" s="31" customFormat="1">
      <c r="M100" s="30"/>
      <c r="P100" s="63">
        <v>44136</v>
      </c>
    </row>
    <row r="101" spans="13:16" s="31" customFormat="1">
      <c r="M101" s="30"/>
      <c r="P101" s="63">
        <v>44166</v>
      </c>
    </row>
    <row r="102" spans="13:16" s="31" customFormat="1">
      <c r="M102" s="30"/>
      <c r="P102" s="63">
        <v>44197</v>
      </c>
    </row>
    <row r="103" spans="13:16" s="31" customFormat="1">
      <c r="M103" s="30"/>
      <c r="P103" s="63">
        <v>44228</v>
      </c>
    </row>
    <row r="104" spans="13:16" s="31" customFormat="1">
      <c r="M104" s="30"/>
      <c r="P104" s="63">
        <v>44256</v>
      </c>
    </row>
    <row r="105" spans="13:16" s="31" customFormat="1">
      <c r="M105" s="30"/>
      <c r="P105" s="63">
        <v>44287</v>
      </c>
    </row>
    <row r="106" spans="13:16" s="31" customFormat="1">
      <c r="M106" s="30"/>
      <c r="P106" s="63">
        <v>44317</v>
      </c>
    </row>
    <row r="107" spans="13:16" s="31" customFormat="1">
      <c r="M107" s="30"/>
      <c r="P107" s="63">
        <v>44348</v>
      </c>
    </row>
    <row r="108" spans="13:16" s="31" customFormat="1">
      <c r="M108" s="30"/>
      <c r="P108" s="63">
        <v>44378</v>
      </c>
    </row>
    <row r="109" spans="13:16" s="31" customFormat="1">
      <c r="M109" s="30"/>
      <c r="P109" s="63">
        <v>44409</v>
      </c>
    </row>
    <row r="110" spans="13:16" s="31" customFormat="1">
      <c r="M110" s="30"/>
      <c r="P110" s="63">
        <v>44440</v>
      </c>
    </row>
    <row r="111" spans="13:16" s="31" customFormat="1">
      <c r="M111" s="30"/>
      <c r="P111" s="63">
        <v>44470</v>
      </c>
    </row>
    <row r="112" spans="13:16" s="31" customFormat="1">
      <c r="M112" s="30"/>
      <c r="P112" s="63">
        <v>44501</v>
      </c>
    </row>
    <row r="113" spans="13:16" s="31" customFormat="1">
      <c r="M113" s="30"/>
      <c r="P113" s="63">
        <v>44531</v>
      </c>
    </row>
    <row r="114" spans="13:16" s="31" customFormat="1">
      <c r="M114" s="30"/>
      <c r="P114" s="63">
        <v>44562</v>
      </c>
    </row>
    <row r="115" spans="13:16" s="31" customFormat="1">
      <c r="M115" s="30"/>
      <c r="P115" s="63">
        <v>44593</v>
      </c>
    </row>
    <row r="116" spans="13:16" s="31" customFormat="1">
      <c r="M116" s="30"/>
      <c r="P116" s="63">
        <v>44621</v>
      </c>
    </row>
    <row r="117" spans="13:16" s="31" customFormat="1">
      <c r="M117" s="30"/>
      <c r="P117" s="63">
        <v>44652</v>
      </c>
    </row>
    <row r="118" spans="13:16" s="31" customFormat="1">
      <c r="M118" s="30"/>
      <c r="P118" s="63">
        <v>44682</v>
      </c>
    </row>
    <row r="119" spans="13:16" s="31" customFormat="1">
      <c r="M119" s="30"/>
      <c r="P119" s="63">
        <v>44713</v>
      </c>
    </row>
    <row r="120" spans="13:16" s="31" customFormat="1">
      <c r="M120" s="30"/>
      <c r="P120" s="63">
        <v>44743</v>
      </c>
    </row>
    <row r="121" spans="13:16" s="31" customFormat="1">
      <c r="M121" s="30"/>
      <c r="P121" s="63">
        <v>44774</v>
      </c>
    </row>
    <row r="122" spans="13:16" s="31" customFormat="1">
      <c r="M122" s="30"/>
      <c r="P122" s="63">
        <v>44805</v>
      </c>
    </row>
    <row r="123" spans="13:16" s="31" customFormat="1">
      <c r="M123" s="30"/>
      <c r="P123" s="63">
        <v>44835</v>
      </c>
    </row>
    <row r="124" spans="13:16" s="31" customFormat="1">
      <c r="M124" s="30"/>
      <c r="P124" s="63">
        <v>44866</v>
      </c>
    </row>
    <row r="125" spans="13:16" s="31" customFormat="1">
      <c r="M125" s="30"/>
      <c r="P125" s="63">
        <v>44896</v>
      </c>
    </row>
    <row r="126" spans="13:16" s="31" customFormat="1">
      <c r="M126" s="30"/>
      <c r="P126" s="63">
        <v>44927</v>
      </c>
    </row>
    <row r="127" spans="13:16" s="31" customFormat="1">
      <c r="M127" s="30"/>
      <c r="P127" s="63">
        <v>44958</v>
      </c>
    </row>
    <row r="128" spans="13:16" s="31" customFormat="1">
      <c r="M128" s="30"/>
      <c r="P128" s="63">
        <v>44986</v>
      </c>
    </row>
    <row r="129" spans="13:16" s="31" customFormat="1">
      <c r="M129" s="30"/>
      <c r="P129" s="63">
        <v>45017</v>
      </c>
    </row>
    <row r="130" spans="13:16" s="31" customFormat="1">
      <c r="M130" s="30"/>
      <c r="P130" s="63">
        <v>45047</v>
      </c>
    </row>
    <row r="131" spans="13:16" s="31" customFormat="1">
      <c r="M131" s="30"/>
      <c r="P131" s="63">
        <v>45078</v>
      </c>
    </row>
    <row r="132" spans="13:16" s="31" customFormat="1">
      <c r="M132" s="30"/>
      <c r="P132" s="63">
        <v>45108</v>
      </c>
    </row>
    <row r="133" spans="13:16" s="31" customFormat="1">
      <c r="M133" s="30"/>
      <c r="P133" s="63">
        <v>45139</v>
      </c>
    </row>
    <row r="134" spans="13:16" s="31" customFormat="1">
      <c r="M134" s="30"/>
      <c r="P134" s="63">
        <v>45170</v>
      </c>
    </row>
    <row r="135" spans="13:16" s="31" customFormat="1">
      <c r="M135" s="30"/>
      <c r="P135" s="63">
        <v>45200</v>
      </c>
    </row>
    <row r="136" spans="13:16" s="31" customFormat="1">
      <c r="M136" s="30"/>
      <c r="P136" s="63">
        <v>45231</v>
      </c>
    </row>
    <row r="137" spans="13:16" s="31" customFormat="1">
      <c r="M137" s="30"/>
      <c r="P137" s="63">
        <v>45261</v>
      </c>
    </row>
    <row r="138" spans="13:16" s="31" customFormat="1">
      <c r="M138" s="30"/>
      <c r="P138" s="63">
        <v>45292</v>
      </c>
    </row>
    <row r="139" spans="13:16" s="31" customFormat="1">
      <c r="M139" s="30"/>
      <c r="P139" s="63">
        <v>45323</v>
      </c>
    </row>
    <row r="140" spans="13:16" s="31" customFormat="1">
      <c r="M140" s="30"/>
      <c r="P140" s="63">
        <v>45352</v>
      </c>
    </row>
    <row r="141" spans="13:16" s="31" customFormat="1">
      <c r="M141" s="30"/>
      <c r="P141" s="63">
        <v>45383</v>
      </c>
    </row>
    <row r="142" spans="13:16" s="31" customFormat="1">
      <c r="M142" s="30"/>
      <c r="P142" s="63">
        <v>45413</v>
      </c>
    </row>
    <row r="143" spans="13:16" s="31" customFormat="1">
      <c r="M143" s="30"/>
      <c r="P143" s="63">
        <v>45444</v>
      </c>
    </row>
    <row r="144" spans="13:16" s="31" customFormat="1">
      <c r="M144" s="30"/>
      <c r="P144" s="63">
        <v>45474</v>
      </c>
    </row>
    <row r="145" spans="13:16" s="31" customFormat="1">
      <c r="M145" s="30"/>
      <c r="P145" s="63">
        <v>45505</v>
      </c>
    </row>
    <row r="146" spans="13:16" s="31" customFormat="1">
      <c r="M146" s="30"/>
      <c r="P146" s="63">
        <v>45536</v>
      </c>
    </row>
    <row r="147" spans="13:16" s="31" customFormat="1">
      <c r="M147" s="30"/>
      <c r="P147" s="63">
        <v>45566</v>
      </c>
    </row>
    <row r="148" spans="13:16" s="31" customFormat="1">
      <c r="M148" s="30"/>
      <c r="P148" s="63">
        <v>45597</v>
      </c>
    </row>
    <row r="149" spans="13:16" s="31" customFormat="1">
      <c r="M149" s="30"/>
      <c r="P149" s="63">
        <v>45627</v>
      </c>
    </row>
  </sheetData>
  <sheetProtection sheet="1"/>
  <mergeCells count="57">
    <mergeCell ref="C12:H12"/>
    <mergeCell ref="I12:J12"/>
    <mergeCell ref="K42:L42"/>
    <mergeCell ref="K26:L26"/>
    <mergeCell ref="K27:L27"/>
    <mergeCell ref="K40:L40"/>
    <mergeCell ref="K29:L29"/>
    <mergeCell ref="K30:L30"/>
    <mergeCell ref="K31:L31"/>
    <mergeCell ref="K32:L32"/>
    <mergeCell ref="K33:L33"/>
    <mergeCell ref="K34:L34"/>
    <mergeCell ref="K12:L12"/>
    <mergeCell ref="K20:L20"/>
    <mergeCell ref="K21:L21"/>
    <mergeCell ref="K22:L22"/>
    <mergeCell ref="D9:H10"/>
    <mergeCell ref="B9:C10"/>
    <mergeCell ref="D6:H7"/>
    <mergeCell ref="L6:L7"/>
    <mergeCell ref="J7:K7"/>
    <mergeCell ref="L9:L10"/>
    <mergeCell ref="J10:K10"/>
    <mergeCell ref="B13:B16"/>
    <mergeCell ref="C13:C16"/>
    <mergeCell ref="D13:D16"/>
    <mergeCell ref="E13:E16"/>
    <mergeCell ref="F13:F16"/>
    <mergeCell ref="B1:L1"/>
    <mergeCell ref="B2:L2"/>
    <mergeCell ref="D3:H4"/>
    <mergeCell ref="L3:L4"/>
    <mergeCell ref="J4:K4"/>
    <mergeCell ref="K48:L48"/>
    <mergeCell ref="K51:L51"/>
    <mergeCell ref="K28:L28"/>
    <mergeCell ref="K47:L47"/>
    <mergeCell ref="K45:L45"/>
    <mergeCell ref="K46:L46"/>
    <mergeCell ref="K36:L36"/>
    <mergeCell ref="K37:L37"/>
    <mergeCell ref="K38:L38"/>
    <mergeCell ref="K39:L39"/>
    <mergeCell ref="K41:L41"/>
    <mergeCell ref="G13:G16"/>
    <mergeCell ref="H13:H16"/>
    <mergeCell ref="I13:I16"/>
    <mergeCell ref="J13:J16"/>
    <mergeCell ref="K13:L16"/>
    <mergeCell ref="K18:L18"/>
    <mergeCell ref="K24:L24"/>
    <mergeCell ref="K35:L35"/>
    <mergeCell ref="K43:L43"/>
    <mergeCell ref="K44:L44"/>
    <mergeCell ref="K23:L23"/>
    <mergeCell ref="K19:L19"/>
    <mergeCell ref="K25:L25"/>
  </mergeCells>
  <pageMargins left="0.78740157480314965" right="0.39370078740157483" top="0.39370078740157483" bottom="0.39370078740157483" header="0" footer="0"/>
  <pageSetup paperSize="9" scale="85" orientation="portrait" r:id="rId1"/>
  <headerFooter>
    <oddFooter xml:space="preserve">&amp;C
</oddFooter>
  </headerFooter>
  <rowBreaks count="1" manualBreakCount="1">
    <brk id="4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Gruppennachweis</vt:lpstr>
      <vt:lpstr>Stundennachweis AN 1</vt:lpstr>
      <vt:lpstr>Stundennachweis AN 2</vt:lpstr>
      <vt:lpstr>Stundennachweis AN 3</vt:lpstr>
      <vt:lpstr>Stundennachweis AN 4</vt:lpstr>
      <vt:lpstr>Stundennachweis AN 5</vt:lpstr>
      <vt:lpstr>Stundennachweis AN 6</vt:lpstr>
      <vt:lpstr>Stundennachweis AN 7</vt:lpstr>
      <vt:lpstr>Stundennachweis AN 8</vt:lpstr>
      <vt:lpstr>Stundennachweis AN 9</vt:lpstr>
      <vt:lpstr>Stundennachweis AN 10</vt:lpstr>
      <vt:lpstr>Kalender</vt:lpstr>
      <vt:lpstr>Gruppennachweis!Druckbereich</vt:lpstr>
      <vt:lpstr>Kalender!Druckbereich</vt:lpstr>
      <vt:lpstr>'Stundennachweis AN 1'!Druckbereich</vt:lpstr>
      <vt:lpstr>'Stundennachweis AN 10'!Druckbereich</vt:lpstr>
      <vt:lpstr>'Stundennachweis AN 2'!Druckbereich</vt:lpstr>
      <vt:lpstr>'Stundennachweis AN 3'!Druckbereich</vt:lpstr>
      <vt:lpstr>'Stundennachweis AN 4'!Druckbereich</vt:lpstr>
      <vt:lpstr>'Stundennachweis AN 5'!Druckbereich</vt:lpstr>
      <vt:lpstr>'Stundennachweis AN 6'!Druckbereich</vt:lpstr>
      <vt:lpstr>'Stundennachweis AN 7'!Druckbereich</vt:lpstr>
      <vt:lpstr>'Stundennachweis AN 8'!Druckbereich</vt:lpstr>
      <vt:lpstr>'Stundennachweis AN 9'!Druckbereich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Pauls, Michael</cp:lastModifiedBy>
  <cp:lastPrinted>2015-02-25T14:29:46Z</cp:lastPrinted>
  <dcterms:created xsi:type="dcterms:W3CDTF">2014-10-22T15:13:27Z</dcterms:created>
  <dcterms:modified xsi:type="dcterms:W3CDTF">2026-05-03T18:50:30Z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2026-05-03T18:50:30Z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8e3d3553-d4aa-4632-a2ed-a16b79575f3b</vt:lpwstr>
  </property>
  <property fmtid="{D5CDD505-2E9C-101B-9397-08002B2CF9AE}" pid="7" name="MSIP_Label_defa4170-0d19-0005-0004-bc88714345d2_ActionId">
    <vt:lpwstr>ea4a380b-f1a5-4d82-9f01-bc043434c582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